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27" activeTab="0"/>
  </bookViews>
  <sheets>
    <sheet name="APPRENTICE  BILL" sheetId="1" r:id="rId1"/>
    <sheet name="APTC" sheetId="2" r:id="rId2"/>
    <sheet name="TOKEN 101" sheetId="3" r:id="rId3"/>
    <sheet name="P.T" sheetId="4" r:id="rId4"/>
    <sheet name="C.P.S" sheetId="5" r:id="rId5"/>
    <sheet name="GIS" sheetId="6" r:id="rId6"/>
    <sheet name="EWF" sheetId="7" r:id="rId7"/>
    <sheet name="Pay Bank" sheetId="8" r:id="rId8"/>
  </sheets>
  <definedNames>
    <definedName name="_xlnm.Print_Titles" localSheetId="0">'APPRENTICE  BILL'!$5:$5</definedName>
  </definedNames>
  <calcPr fullCalcOnLoad="1"/>
</workbook>
</file>

<file path=xl/sharedStrings.xml><?xml version="1.0" encoding="utf-8"?>
<sst xmlns="http://schemas.openxmlformats.org/spreadsheetml/2006/main" count="442" uniqueCount="287">
  <si>
    <t xml:space="preserve">2. Expenditure with this bill  …………………………………Rs.  </t>
  </si>
  <si>
    <t>A/C  NUMBER</t>
  </si>
  <si>
    <t>Amount    Payable</t>
  </si>
  <si>
    <t>Signature of the Treasury Officer,</t>
  </si>
  <si>
    <t xml:space="preserve">3. Balance ……………………………………………           Rs.  </t>
  </si>
  <si>
    <t>Basic Pay</t>
  </si>
  <si>
    <t xml:space="preserve">                     With Seal</t>
  </si>
  <si>
    <t>HRA</t>
  </si>
  <si>
    <t>Remarks</t>
  </si>
  <si>
    <t>S.No.</t>
  </si>
  <si>
    <t>Pay</t>
  </si>
  <si>
    <t>Net Amount Payable</t>
  </si>
  <si>
    <t>TOTAL</t>
  </si>
  <si>
    <t>S.No</t>
  </si>
  <si>
    <t>Govt. MemoNo,38907/Accounts/65-5, Dt. 21-2.1963)</t>
  </si>
  <si>
    <t xml:space="preserve">D.D.O. Code                                                                       </t>
  </si>
  <si>
    <t>Treasury /PAO Code :</t>
  </si>
  <si>
    <t>To</t>
  </si>
  <si>
    <t>The Treasury Officer/Manager,</t>
  </si>
  <si>
    <t>State Bank of India,</t>
  </si>
  <si>
    <t>Please Pay Bill No.</t>
  </si>
  <si>
    <t>Dated :</t>
  </si>
  <si>
    <t>for Rs.</t>
  </si>
  <si>
    <t>/-</t>
  </si>
  <si>
    <t xml:space="preserve">(Rupees </t>
  </si>
  <si>
    <t>Only)</t>
  </si>
  <si>
    <t>to Sri</t>
  </si>
  <si>
    <t>whose Speciman Signature is attested herewith</t>
  </si>
  <si>
    <t xml:space="preserve">Signature of the Govt. Servant.                              Received </t>
  </si>
  <si>
    <t>Dated                                                                       Dated:</t>
  </si>
  <si>
    <t xml:space="preserve">           Attested</t>
  </si>
  <si>
    <t>Signature of D.D.O.                                                  Signature of the Govt. Servant.</t>
  </si>
  <si>
    <t xml:space="preserve">                                                                                           Receiving the payment.</t>
  </si>
  <si>
    <t>D.D.O.</t>
  </si>
  <si>
    <t>SEAL</t>
  </si>
  <si>
    <t>GOVERNMENT OF ANDHRA PRADESH</t>
  </si>
  <si>
    <t>(For Treasury Use Only)</t>
  </si>
  <si>
    <t>STO Code</t>
  </si>
  <si>
    <t xml:space="preserve">Date :     </t>
  </si>
  <si>
    <t>Trans ID</t>
  </si>
  <si>
    <t>D.D.O,Code</t>
  </si>
  <si>
    <t xml:space="preserve"> D.Do’s Office Name</t>
  </si>
  <si>
    <t>Bank Branch Code</t>
  </si>
  <si>
    <t>Head of Account</t>
  </si>
  <si>
    <t>Non - Plan = N</t>
  </si>
  <si>
    <t>N</t>
  </si>
  <si>
    <t>Charged = C</t>
  </si>
  <si>
    <t>V</t>
  </si>
  <si>
    <t>Contengency Fund</t>
  </si>
  <si>
    <t>Plan = P</t>
  </si>
  <si>
    <t>Voted     = V</t>
  </si>
  <si>
    <t>MH/ Major Service Head</t>
  </si>
  <si>
    <t xml:space="preserve">         Gross Rs.</t>
  </si>
  <si>
    <t xml:space="preserve">    Deductions Rs.</t>
  </si>
  <si>
    <t>Net Rs.</t>
  </si>
  <si>
    <t xml:space="preserve">Net Rupees </t>
  </si>
  <si>
    <t xml:space="preserve">Speciman Signature of    Messenger                                                                                   </t>
  </si>
  <si>
    <t>1)</t>
  </si>
  <si>
    <t>2)</t>
  </si>
  <si>
    <t>DDO Seal</t>
  </si>
  <si>
    <t>Attested</t>
  </si>
  <si>
    <t>STO Signature</t>
  </si>
  <si>
    <t>Treasury</t>
  </si>
  <si>
    <t xml:space="preserve">D.D.O. Signature                      </t>
  </si>
  <si>
    <t>Seal</t>
  </si>
  <si>
    <t xml:space="preserve">GOVT OF ANDHRA PRADESH </t>
  </si>
  <si>
    <t>Pay Bill for the Month &amp; Year</t>
  </si>
  <si>
    <t>Treasury /PAO Code</t>
  </si>
  <si>
    <t>Date :     ……………………</t>
  </si>
  <si>
    <t>D.D.O.Code</t>
  </si>
  <si>
    <t>District  : WEST GODAVARI</t>
  </si>
  <si>
    <t xml:space="preserve">Bank Code </t>
  </si>
  <si>
    <t>D.D.O's TBR No.</t>
  </si>
  <si>
    <t>Permanent / Tempoary</t>
  </si>
  <si>
    <t>Deductions</t>
  </si>
  <si>
    <t>Amount</t>
  </si>
  <si>
    <t>Major Head</t>
  </si>
  <si>
    <t>Rs.</t>
  </si>
  <si>
    <t>Sub Head</t>
  </si>
  <si>
    <t>APGLI</t>
  </si>
  <si>
    <t>Minor Head</t>
  </si>
  <si>
    <t>Group Insurance</t>
  </si>
  <si>
    <t>Group Sub - Head</t>
  </si>
  <si>
    <t>-</t>
  </si>
  <si>
    <t>Proff. Tax</t>
  </si>
  <si>
    <t>House Rent</t>
  </si>
  <si>
    <t>Detailed Hed</t>
  </si>
  <si>
    <t>Festival Adv.&amp;APCO Adv</t>
  </si>
  <si>
    <t>Non - Plan =N/Plan =P</t>
  </si>
  <si>
    <t>Charged = C /Voted =V</t>
  </si>
  <si>
    <t>Education Adv</t>
  </si>
  <si>
    <t>Contingency Fund MH/Service Mjor Head</t>
  </si>
  <si>
    <t>H.B.A (p)</t>
  </si>
  <si>
    <t>H.B.A (I)</t>
  </si>
  <si>
    <t>011</t>
  </si>
  <si>
    <t>Car Adv.(P)</t>
  </si>
  <si>
    <t>012</t>
  </si>
  <si>
    <t>Allowancee</t>
  </si>
  <si>
    <t>Car Adv.(I)</t>
  </si>
  <si>
    <t>013</t>
  </si>
  <si>
    <t>Dearness Allowance</t>
  </si>
  <si>
    <t>Motor Cycle Adv(P)</t>
  </si>
  <si>
    <t>014</t>
  </si>
  <si>
    <t>Motor Cycle Adv(I)</t>
  </si>
  <si>
    <t>015</t>
  </si>
  <si>
    <t>Cycle Adv.</t>
  </si>
  <si>
    <t>016</t>
  </si>
  <si>
    <t>……………………….</t>
  </si>
  <si>
    <t>Marriage Adv.(P)</t>
  </si>
  <si>
    <t>017</t>
  </si>
  <si>
    <t>Marriage Adv.(I)</t>
  </si>
  <si>
    <t>018</t>
  </si>
  <si>
    <t>………………………..</t>
  </si>
  <si>
    <t>Income Tax</t>
  </si>
  <si>
    <t>…………………………</t>
  </si>
  <si>
    <t>EWF Loan</t>
  </si>
  <si>
    <t>ZPPF</t>
  </si>
  <si>
    <t>Gross Amount</t>
  </si>
  <si>
    <t>Less Govt.Deductions</t>
  </si>
  <si>
    <t>Total Govt.Deductions</t>
  </si>
  <si>
    <t>AG Net Amount</t>
  </si>
  <si>
    <t xml:space="preserve">Total Non Govt Deductions                 </t>
  </si>
  <si>
    <t xml:space="preserve">AG Net Amount In Words (Rupees   </t>
  </si>
  <si>
    <t>DDO's Signature</t>
  </si>
  <si>
    <t>FOR USE IN TREASURY / PAY &amp; ACCOUNTS OFICE ONLY</t>
  </si>
  <si>
    <t>Pay Rs.</t>
  </si>
  <si>
    <t>……………</t>
  </si>
  <si>
    <t>(Rupees ………………………………………………………………………………………</t>
  </si>
  <si>
    <t>………………………………………………………………………………………………………………………..</t>
  </si>
  <si>
    <t>………………………………Only ) by cash / Cheque / Draft / Account Credit as under and Rs……………</t>
  </si>
  <si>
    <t>(Rupees…………………………………………………………………………. Only ) by Adjustment.</t>
  </si>
  <si>
    <t xml:space="preserve">Rs……………..by transfer credit to the S.B Accounts of the </t>
  </si>
  <si>
    <t>employees(as per Annexure - I)</t>
  </si>
  <si>
    <t xml:space="preserve">Rs……………..by transfer credit to the D.D.O </t>
  </si>
  <si>
    <t>Accounts towards non-government deductions</t>
  </si>
  <si>
    <t>Treasury Officer / Pay &amp; Accounts Officer</t>
  </si>
  <si>
    <t>BUDGET PARTICULARS</t>
  </si>
  <si>
    <t>BUDGET ALLOTMENT</t>
  </si>
  <si>
    <t>Drawing Officer</t>
  </si>
  <si>
    <t>Pay this bill amount Rs.</t>
  </si>
  <si>
    <t>………………………………………………………….only) ) by cash/Cheque Draft/Credit to Account</t>
  </si>
  <si>
    <t>…………………………………</t>
  </si>
  <si>
    <t>Received the amount</t>
  </si>
  <si>
    <t xml:space="preserve">Drawing Officer                                                      </t>
  </si>
  <si>
    <t xml:space="preserve">                             REQUIRED CERTIFICATES</t>
  </si>
  <si>
    <t xml:space="preserve"> 1.Certified that the amount claimed in this bill has not been drawn and paid to the</t>
  </si>
  <si>
    <t xml:space="preserve">     individuals previously.   .</t>
  </si>
  <si>
    <t>2. Certified tha the necessary entries are made in the  concerned S.R's</t>
  </si>
  <si>
    <t xml:space="preserve">                              For the use of Accountant General</t>
  </si>
  <si>
    <t>ANNEXURE</t>
  </si>
  <si>
    <t xml:space="preserve">PAY BANK LIST     </t>
  </si>
  <si>
    <t>S.B. A / C No.</t>
  </si>
  <si>
    <t>( APTC Form - 47 )</t>
  </si>
  <si>
    <t>Designation</t>
  </si>
  <si>
    <t xml:space="preserve">EWF </t>
  </si>
  <si>
    <t>Employee I.D No.</t>
  </si>
  <si>
    <t>Fly Leaf Page No.</t>
  </si>
  <si>
    <t xml:space="preserve">1.                                                                                         Rs. </t>
  </si>
  <si>
    <t xml:space="preserve">D.D.O.Designation    : </t>
  </si>
  <si>
    <t xml:space="preserve">Messengers Name: Sri </t>
  </si>
  <si>
    <t>Name &amp; Designation</t>
  </si>
  <si>
    <t xml:space="preserve">Group IV GPF  </t>
  </si>
  <si>
    <t>0925</t>
  </si>
  <si>
    <t>0415</t>
  </si>
  <si>
    <t>Name: S.B.I., TANUKU</t>
  </si>
  <si>
    <t>TANUKU</t>
  </si>
  <si>
    <t>DIFFERENCE</t>
  </si>
  <si>
    <t>spl pay</t>
  </si>
  <si>
    <t>P.T</t>
  </si>
  <si>
    <t>F. PAY.</t>
  </si>
  <si>
    <t>Emp  I.D No.</t>
  </si>
  <si>
    <t xml:space="preserve"> TOTAL</t>
  </si>
  <si>
    <t xml:space="preserve">DDO Office :  ;  </t>
  </si>
  <si>
    <t>Bank Name :   S.B.I - TANUKU</t>
  </si>
  <si>
    <t xml:space="preserve"> PAPER TOKEN</t>
  </si>
  <si>
    <t xml:space="preserve"> (See Subsidary Rule 2 (W)  under Treasury Rul;e 15)</t>
  </si>
  <si>
    <t xml:space="preserve">STO NAME     </t>
  </si>
  <si>
    <t>STO - TANUKU</t>
  </si>
  <si>
    <t>Sl.No.</t>
  </si>
  <si>
    <t>Emp  Code</t>
  </si>
  <si>
    <t>TOTAL :</t>
  </si>
  <si>
    <t>Head of Account: "0028 Other Taxes on income &amp; Expenditure MR.. 107 Taxes on profession Trades Calling and Employment S.H.01 Receipt (from) four professions Trades Calling and Employment"</t>
  </si>
  <si>
    <t xml:space="preserve">Name of the Employee    </t>
  </si>
  <si>
    <t xml:space="preserve">DESIGNATION </t>
  </si>
  <si>
    <t xml:space="preserve">GPF </t>
  </si>
  <si>
    <t xml:space="preserve">D.D.O. Designation:   </t>
  </si>
  <si>
    <t xml:space="preserve">D.D.O. Designation:   ;                      </t>
  </si>
  <si>
    <t xml:space="preserve"> Treasury/PAO Name: STO, TANUKU.</t>
  </si>
  <si>
    <t>Signature of the H.M.</t>
  </si>
  <si>
    <t>Gen.Educatioon</t>
  </si>
  <si>
    <t>Asst to Local Bodies</t>
  </si>
  <si>
    <t>Teachibng Grant</t>
  </si>
  <si>
    <t>Salaries (non-plan)</t>
  </si>
  <si>
    <t>CPS</t>
  </si>
  <si>
    <t>CSS</t>
  </si>
  <si>
    <t>OTHERS</t>
  </si>
  <si>
    <t>P.H.A</t>
  </si>
  <si>
    <t>GIS</t>
  </si>
  <si>
    <t xml:space="preserve">To   C.P.S. </t>
  </si>
  <si>
    <t>E.W.F.</t>
  </si>
  <si>
    <t>TOTAL GOVT. DEDUCTIONS .</t>
  </si>
  <si>
    <t>A. G. NET</t>
  </si>
  <si>
    <t>NON - GOVT. DEDUCTIONS .</t>
  </si>
  <si>
    <t>Name of the      OFFICE</t>
  </si>
  <si>
    <t xml:space="preserve"> APTC  FORM  101</t>
  </si>
  <si>
    <t>PROFESSIONAL TAX  SCHEDULE</t>
  </si>
  <si>
    <t>Amount of Recovery  TO P.TAX</t>
  </si>
  <si>
    <t xml:space="preserve">Name of the Employee </t>
  </si>
  <si>
    <t>ANNEXURE-II</t>
  </si>
  <si>
    <t>CONTRIBUTORY PENSION SCHEME (GOVERNMENT SERVICE)</t>
  </si>
  <si>
    <t>PAY BILL SCHEDULE FO RECOVERY FOR THE MONTH OF</t>
  </si>
  <si>
    <t>District Treasury / Sub Treasury / PAO :</t>
  </si>
  <si>
    <t>Sub Treasury Code :</t>
  </si>
  <si>
    <t>Sub Account No.</t>
  </si>
  <si>
    <t>1.K.Deposits and Advences(A) Deposits bearing interest 8342  other deposits 117 defined contribution Pension Scheme for Government employees.</t>
  </si>
  <si>
    <t>4. 002 Government Contribution</t>
  </si>
  <si>
    <t>CPS Index
No.</t>
  </si>
  <si>
    <t>Name</t>
  </si>
  <si>
    <t>Plan 
Type</t>
  </si>
  <si>
    <t>DA</t>
  </si>
  <si>
    <t>Total</t>
  </si>
  <si>
    <t>Employees  Contribution</t>
  </si>
  <si>
    <t>Current
(RS)</t>
  </si>
  <si>
    <t>Arrear</t>
  </si>
  <si>
    <t>Instalment</t>
  </si>
  <si>
    <t>NO.</t>
  </si>
  <si>
    <t>0</t>
  </si>
  <si>
    <t>3.CPS</t>
  </si>
  <si>
    <t>S. NO.</t>
  </si>
  <si>
    <t>GROSS SALARY</t>
  </si>
  <si>
    <t>EMP ID
NO.</t>
  </si>
  <si>
    <t>2. SH(04) A.P. State Government Employees Contributory Pension Scheme ( to be Opened)</t>
  </si>
  <si>
    <t>DDO NAME :</t>
  </si>
  <si>
    <t>DDO CODE :</t>
  </si>
  <si>
    <t xml:space="preserve">SCHEDULE OF DEDUCTION UNDER 0028 Other Taxes on Income and Expenditure 107 Taxes on Professions, Trades, Callings and Employment 01 Tax Collection. </t>
  </si>
  <si>
    <t>Name of the School</t>
  </si>
  <si>
    <t>Name of the Teacher</t>
  </si>
  <si>
    <t>DESIG</t>
  </si>
  <si>
    <t>SCALE OF PAY</t>
  </si>
  <si>
    <t>GROUP</t>
  </si>
  <si>
    <t>GIS SUBSCRIPTION</t>
  </si>
  <si>
    <t xml:space="preserve"> FOR THE MONTH OF OCTOBER .2011</t>
  </si>
  <si>
    <t>Emp  I.D</t>
  </si>
  <si>
    <t>SCHEDULE OF  GROUP INSURANCE SCHEME</t>
  </si>
  <si>
    <t>10900 - 31550</t>
  </si>
  <si>
    <t>C</t>
  </si>
  <si>
    <t>DEDUCTIONS</t>
  </si>
  <si>
    <t>NOVEMBER -.2012</t>
  </si>
  <si>
    <t>M.E.O - UNDRAJAVARAM</t>
  </si>
  <si>
    <t>0415-2202-012</t>
  </si>
  <si>
    <t>DDO CODE :: 0415 - 2202 - 012</t>
  </si>
  <si>
    <t>O/O  MANDAL PARISHAD (EDUCATION)  - UNDRAJAVRAM</t>
  </si>
  <si>
    <t>Ele. Education</t>
  </si>
  <si>
    <t>0415 - 2202 - 012</t>
  </si>
  <si>
    <t>Mandal Educational Officer</t>
  </si>
  <si>
    <t>MANDAL PARISHAD - UNDRAJAVRAM</t>
  </si>
  <si>
    <t>Signature of the  D.D.O.</t>
  </si>
  <si>
    <t>MANDAL PARISHAD (EDUCATION) - UNDRAJAVRAM</t>
  </si>
  <si>
    <t xml:space="preserve">         /2012-13</t>
  </si>
  <si>
    <t xml:space="preserve">Name of the Employee                             </t>
  </si>
  <si>
    <t>CPS Index No.                                 ( PRAN No)</t>
  </si>
  <si>
    <t>Government of Andhra Pradesh</t>
  </si>
  <si>
    <t>Employee Deduction List for EWF Subscription</t>
  </si>
  <si>
    <t>MANDAL EDUCATIONAL OFFICER - UNDARAJAVARAM</t>
  </si>
  <si>
    <t xml:space="preserve">      -------------------------------------------------------------------------------</t>
  </si>
  <si>
    <t xml:space="preserve">       Sno  EMP ID NO    Employee Name                   Baisc Pay       Amount</t>
  </si>
  <si>
    <t xml:space="preserve">      --------------------------------------------------------------------------------</t>
  </si>
  <si>
    <t xml:space="preserve">                                  </t>
  </si>
  <si>
    <t xml:space="preserve">                    </t>
  </si>
  <si>
    <t xml:space="preserve">  DDO CODE:0415 – 2202 – 012.    </t>
  </si>
  <si>
    <t xml:space="preserve">HOA: 2202-02-103-00-05-010-011-N-V-N.   </t>
  </si>
  <si>
    <t xml:space="preserve">                                                                                                     </t>
  </si>
  <si>
    <t xml:space="preserve">      ­­­­­­­­­­­­­­­­­-----------------------------------------------------------------</t>
  </si>
  <si>
    <t xml:space="preserve">                                                                                                                         Sign of DDO</t>
  </si>
  <si>
    <r>
      <t xml:space="preserve">        </t>
    </r>
    <r>
      <rPr>
        <sz val="12"/>
        <rFont val="Courier New"/>
        <family val="0"/>
      </rPr>
      <t>1    0447925   Y. SHOBHA RANI          11530        50.00</t>
    </r>
  </si>
  <si>
    <t>D.A.   47.936%</t>
  </si>
  <si>
    <t xml:space="preserve"> Rupees THIRTEEN Thousand  NINE Hundred and FIFTY SIX  only</t>
  </si>
  <si>
    <t>( UNDER Rupees THIRTEEN Thousand  NINE Hundred and FIFTY SEVEN only )</t>
  </si>
  <si>
    <t xml:space="preserve">                         Total                               50.00</t>
  </si>
  <si>
    <t xml:space="preserve">                      Total                               50.00</t>
  </si>
  <si>
    <t>012345</t>
  </si>
  <si>
    <t>H.R.A    12%</t>
  </si>
  <si>
    <t>Bill for the Below SECONDARY GRADE TEACHERS, who were  Sanctioned  REGULAR PAY SCALE OF   Pay  w.e.f.  Dt.06-12-2011 to Dt.30-11-2012. Her BASIC  Pay fixed @ Rs.11530/- w.e.f. from  Dt.06-11-2012.   IN THE SCALE OF PAY : 10900 - 31550.  from Dt.06-10-2012 to  Dt.30-11-2012. (25 DAYS)  as per the R.C. No:E/32/2012 Dt:17 -11 -2012. of the MANDAL PARISHAD (EDUCATION) - UNDRAJAVRAM.</t>
  </si>
  <si>
    <r>
      <t xml:space="preserve">M.A.SRINIVAS. S.G.T, </t>
    </r>
    <r>
      <rPr>
        <sz val="8"/>
        <rFont val="Verdana"/>
        <family val="2"/>
      </rPr>
      <t xml:space="preserve"> AREAR Bill from Dt.06-11-2012 to Dt.30-11-2011 (25 days )    PAY: @Rs.11530/- , D.A :@47.936% ,   HRA :@12%</t>
    </r>
  </si>
  <si>
    <t>SGT</t>
  </si>
  <si>
    <t xml:space="preserve">   0123456     M.A.SRINIVAS         11530        50.00</t>
  </si>
  <si>
    <t xml:space="preserve">  0123456     M.A.SRINIVAS         11530        50.00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</si>
</sst>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\(0\)"/>
    <numFmt numFmtId="166" formatCode="mmmm\-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\-mmm\-yy;@"/>
    <numFmt numFmtId="172" formatCode="[$€-2]\ #,##0.00_);[Red]\([$€-2]\ #,##0.00\)"/>
    <numFmt numFmtId="173" formatCode="mm/dd/yyyy"/>
    <numFmt numFmtId="174" formatCode="dd/mm/yy"/>
    <numFmt numFmtId="175" formatCode="[$-409]mmmm\-yy;@"/>
  </numFmts>
  <fonts count="41">
    <font>
      <sz val="10"/>
      <name val="Arial"/>
      <family val="0"/>
    </font>
    <font>
      <sz val="14"/>
      <name val="SHREE-TEL-0938-S00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Verdan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sz val="8"/>
      <name val="Verdana"/>
      <family val="2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name val="Verdana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SHREE-TEL-0938-S00"/>
      <family val="0"/>
    </font>
    <font>
      <sz val="12"/>
      <name val="Verdana"/>
      <family val="2"/>
    </font>
    <font>
      <sz val="13"/>
      <name val="Verdana"/>
      <family val="2"/>
    </font>
    <font>
      <sz val="8"/>
      <name val="Times New Roman"/>
      <family val="1"/>
    </font>
    <font>
      <sz val="9"/>
      <name val="Arial Narrow"/>
      <family val="2"/>
    </font>
    <font>
      <sz val="12"/>
      <name val="Times New Roman CE"/>
      <family val="0"/>
    </font>
    <font>
      <sz val="10"/>
      <name val="Times New Roman CE"/>
      <family val="1"/>
    </font>
    <font>
      <b/>
      <sz val="9"/>
      <name val="Verdana"/>
      <family val="2"/>
    </font>
    <font>
      <sz val="10"/>
      <name val="Courier New"/>
      <family val="0"/>
    </font>
    <font>
      <sz val="12"/>
      <name val="Courier New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>
      <alignment horizontal="lef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1" fontId="0" fillId="0" borderId="3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16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Fill="1" applyBorder="1" applyAlignment="1">
      <alignment horizontal="center"/>
    </xf>
    <xf numFmtId="0" fontId="15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0" fillId="0" borderId="3" xfId="0" applyBorder="1" applyAlignment="1" quotePrefix="1">
      <alignment horizont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" fontId="0" fillId="0" borderId="3" xfId="0" applyNumberFormat="1" applyBorder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1" fontId="21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indent="15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7" fillId="0" borderId="0" xfId="0" applyFont="1" applyAlignment="1" quotePrefix="1">
      <alignment vertical="center"/>
    </xf>
    <xf numFmtId="0" fontId="17" fillId="0" borderId="0" xfId="0" applyFont="1" applyBorder="1" applyAlignment="1" quotePrefix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Border="1" applyAlignment="1" quotePrefix="1">
      <alignment vertical="center"/>
    </xf>
    <xf numFmtId="0" fontId="18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0" xfId="0" applyFont="1" applyBorder="1" applyAlignment="1" quotePrefix="1">
      <alignment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3" xfId="0" applyFont="1" applyBorder="1" applyAlignment="1" quotePrefix="1">
      <alignment horizontal="right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5" fillId="0" borderId="8" xfId="0" applyFont="1" applyBorder="1" applyAlignment="1">
      <alignment/>
    </xf>
    <xf numFmtId="0" fontId="19" fillId="0" borderId="0" xfId="0" applyFont="1" applyBorder="1" applyAlignment="1" quotePrefix="1">
      <alignment horizontal="center" vertical="center"/>
    </xf>
    <xf numFmtId="0" fontId="0" fillId="0" borderId="1" xfId="0" applyBorder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1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right" vertical="center" wrapText="1"/>
    </xf>
    <xf numFmtId="164" fontId="31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 quotePrefix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textRotation="90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 quotePrefix="1">
      <alignment horizontal="center" vertical="center"/>
    </xf>
    <xf numFmtId="164" fontId="31" fillId="0" borderId="1" xfId="0" applyNumberFormat="1" applyFont="1" applyBorder="1" applyAlignment="1">
      <alignment vertical="center" wrapText="1"/>
    </xf>
    <xf numFmtId="1" fontId="11" fillId="0" borderId="3" xfId="0" applyNumberFormat="1" applyFont="1" applyBorder="1" applyAlignment="1">
      <alignment/>
    </xf>
    <xf numFmtId="1" fontId="18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9" fillId="0" borderId="16" xfId="21" applyFont="1" applyFill="1" applyBorder="1" applyAlignment="1">
      <alignment horizontal="center" vertical="center" wrapText="1"/>
      <protection/>
    </xf>
    <xf numFmtId="0" fontId="11" fillId="0" borderId="16" xfId="21" applyFont="1" applyFill="1" applyBorder="1" applyAlignment="1">
      <alignment horizontal="center" vertical="center" wrapText="1"/>
      <protection/>
    </xf>
    <xf numFmtId="164" fontId="29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/>
    </xf>
    <xf numFmtId="0" fontId="11" fillId="0" borderId="3" xfId="0" applyFont="1" applyBorder="1" applyAlignment="1" quotePrefix="1">
      <alignment horizontal="right"/>
    </xf>
    <xf numFmtId="1" fontId="7" fillId="0" borderId="11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 quotePrefix="1">
      <alignment horizontal="center" vertical="center"/>
    </xf>
    <xf numFmtId="0" fontId="13" fillId="0" borderId="1" xfId="0" applyFont="1" applyBorder="1" applyAlignment="1">
      <alignment horizontal="left" vertical="center"/>
    </xf>
    <xf numFmtId="164" fontId="31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164" fontId="18" fillId="0" borderId="1" xfId="0" applyNumberFormat="1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1" fontId="18" fillId="0" borderId="3" xfId="0" applyNumberFormat="1" applyFont="1" applyBorder="1" applyAlignment="1" quotePrefix="1">
      <alignment horizontal="right"/>
    </xf>
    <xf numFmtId="1" fontId="18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textRotation="90"/>
    </xf>
    <xf numFmtId="0" fontId="24" fillId="0" borderId="2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4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19" fillId="0" borderId="1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0" fillId="0" borderId="24" xfId="0" applyFont="1" applyBorder="1" applyAlignment="1">
      <alignment vertical="center" wrapText="1"/>
    </xf>
    <xf numFmtId="0" fontId="32" fillId="0" borderId="1" xfId="0" applyFont="1" applyBorder="1" applyAlignment="1" quotePrefix="1">
      <alignment vertical="center" textRotation="90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26" fillId="0" borderId="0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24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25" xfId="0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1" fontId="26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/>
    </xf>
    <xf numFmtId="0" fontId="20" fillId="0" borderId="23" xfId="0" applyFont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59</xdr:row>
      <xdr:rowOff>28575</xdr:rowOff>
    </xdr:from>
    <xdr:to>
      <xdr:col>2</xdr:col>
      <xdr:colOff>314325</xdr:colOff>
      <xdr:row>63</xdr:row>
      <xdr:rowOff>95250</xdr:rowOff>
    </xdr:to>
    <xdr:sp>
      <xdr:nvSpPr>
        <xdr:cNvPr id="1" name="Oval 1"/>
        <xdr:cNvSpPr>
          <a:spLocks/>
        </xdr:cNvSpPr>
      </xdr:nvSpPr>
      <xdr:spPr>
        <a:xfrm>
          <a:off x="495300" y="10734675"/>
          <a:ext cx="657225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NBST /
 Bank
 Seal</a:t>
          </a:r>
        </a:p>
      </xdr:txBody>
    </xdr:sp>
    <xdr:clientData/>
  </xdr:twoCellAnchor>
  <xdr:twoCellAnchor>
    <xdr:from>
      <xdr:col>1</xdr:col>
      <xdr:colOff>9525</xdr:colOff>
      <xdr:row>32</xdr:row>
      <xdr:rowOff>38100</xdr:rowOff>
    </xdr:from>
    <xdr:to>
      <xdr:col>10</xdr:col>
      <xdr:colOff>9525</xdr:colOff>
      <xdr:row>32</xdr:row>
      <xdr:rowOff>38100</xdr:rowOff>
    </xdr:to>
    <xdr:sp>
      <xdr:nvSpPr>
        <xdr:cNvPr id="2" name="Line 7"/>
        <xdr:cNvSpPr>
          <a:spLocks/>
        </xdr:cNvSpPr>
      </xdr:nvSpPr>
      <xdr:spPr>
        <a:xfrm>
          <a:off x="238125" y="547687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4</xdr:row>
      <xdr:rowOff>0</xdr:rowOff>
    </xdr:from>
    <xdr:to>
      <xdr:col>8</xdr:col>
      <xdr:colOff>476250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0" y="809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152400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tabSelected="1" workbookViewId="0" topLeftCell="F11">
      <selection activeCell="G18" sqref="G18"/>
    </sheetView>
  </sheetViews>
  <sheetFormatPr defaultColWidth="9.140625" defaultRowHeight="12.75"/>
  <cols>
    <col min="1" max="1" width="5.57421875" style="49" customWidth="1"/>
    <col min="2" max="2" width="5.7109375" style="49" customWidth="1"/>
    <col min="3" max="3" width="6.8515625" style="49" customWidth="1"/>
    <col min="4" max="4" width="33.7109375" style="74" customWidth="1"/>
    <col min="5" max="5" width="4.57421875" style="94" customWidth="1"/>
    <col min="6" max="6" width="5.140625" style="93" customWidth="1"/>
    <col min="7" max="7" width="10.28125" style="75" customWidth="1"/>
    <col min="8" max="8" width="4.28125" style="75" customWidth="1"/>
    <col min="9" max="9" width="4.140625" style="75" customWidth="1"/>
    <col min="10" max="10" width="9.8515625" style="49" customWidth="1"/>
    <col min="11" max="11" width="8.140625" style="49" customWidth="1"/>
    <col min="12" max="13" width="5.7109375" style="49" customWidth="1"/>
    <col min="14" max="14" width="12.421875" style="49" customWidth="1"/>
    <col min="15" max="15" width="7.57421875" style="49" customWidth="1"/>
    <col min="16" max="16" width="7.7109375" style="49" customWidth="1"/>
    <col min="17" max="17" width="6.8515625" style="49" customWidth="1"/>
    <col min="18" max="18" width="7.421875" style="49" customWidth="1"/>
    <col min="19" max="19" width="5.57421875" style="49" customWidth="1"/>
    <col min="20" max="21" width="9.57421875" style="49" customWidth="1"/>
    <col min="22" max="22" width="11.57421875" style="49" customWidth="1"/>
    <col min="23" max="23" width="9.57421875" style="49" customWidth="1"/>
    <col min="24" max="24" width="13.421875" style="49" customWidth="1"/>
    <col min="25" max="16384" width="9.140625" style="49" customWidth="1"/>
  </cols>
  <sheetData>
    <row r="2" spans="1:24" ht="42" customHeight="1">
      <c r="A2" s="296" t="s">
        <v>257</v>
      </c>
      <c r="B2" s="297"/>
      <c r="C2" s="297"/>
      <c r="D2" s="297"/>
      <c r="E2" s="297"/>
      <c r="F2" s="297"/>
      <c r="G2" s="297"/>
      <c r="H2" s="297"/>
      <c r="I2" s="297"/>
      <c r="J2" s="298"/>
      <c r="K2" s="301" t="s">
        <v>250</v>
      </c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</row>
    <row r="3" spans="1:24" ht="38.25" customHeight="1">
      <c r="A3" s="300" t="s">
        <v>282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</row>
    <row r="4" spans="1:24" ht="36.75" customHeight="1">
      <c r="A4" s="61"/>
      <c r="B4" s="61"/>
      <c r="C4" s="61"/>
      <c r="D4" s="61"/>
      <c r="E4" s="61"/>
      <c r="F4" s="61"/>
      <c r="G4" s="302" t="s">
        <v>166</v>
      </c>
      <c r="H4" s="302"/>
      <c r="I4" s="302"/>
      <c r="J4" s="302"/>
      <c r="K4" s="302"/>
      <c r="L4" s="302"/>
      <c r="M4" s="302"/>
      <c r="N4" s="302"/>
      <c r="O4" s="303" t="s">
        <v>246</v>
      </c>
      <c r="P4" s="304"/>
      <c r="Q4" s="304"/>
      <c r="R4" s="304"/>
      <c r="S4" s="304"/>
      <c r="T4" s="305"/>
      <c r="U4" s="306" t="s">
        <v>200</v>
      </c>
      <c r="V4" s="306" t="s">
        <v>201</v>
      </c>
      <c r="W4" s="306" t="s">
        <v>202</v>
      </c>
      <c r="X4" s="308" t="s">
        <v>11</v>
      </c>
    </row>
    <row r="5" spans="1:24" s="8" customFormat="1" ht="59.25" customHeight="1">
      <c r="A5" s="189" t="s">
        <v>9</v>
      </c>
      <c r="B5" s="190" t="s">
        <v>170</v>
      </c>
      <c r="C5" s="122" t="s">
        <v>203</v>
      </c>
      <c r="D5" s="111" t="s">
        <v>259</v>
      </c>
      <c r="E5" s="122" t="s">
        <v>156</v>
      </c>
      <c r="F5" s="122" t="s">
        <v>153</v>
      </c>
      <c r="G5" s="102" t="s">
        <v>5</v>
      </c>
      <c r="H5" s="185" t="s">
        <v>167</v>
      </c>
      <c r="I5" s="185" t="s">
        <v>169</v>
      </c>
      <c r="J5" s="257" t="s">
        <v>275</v>
      </c>
      <c r="K5" s="102" t="s">
        <v>281</v>
      </c>
      <c r="L5" s="190" t="s">
        <v>195</v>
      </c>
      <c r="M5" s="190" t="s">
        <v>196</v>
      </c>
      <c r="N5" s="152" t="s">
        <v>12</v>
      </c>
      <c r="O5" s="186" t="s">
        <v>79</v>
      </c>
      <c r="P5" s="187" t="s">
        <v>197</v>
      </c>
      <c r="Q5" s="102" t="s">
        <v>199</v>
      </c>
      <c r="R5" s="102" t="s">
        <v>168</v>
      </c>
      <c r="S5" s="185" t="s">
        <v>195</v>
      </c>
      <c r="T5" s="152" t="s">
        <v>198</v>
      </c>
      <c r="U5" s="307"/>
      <c r="V5" s="307"/>
      <c r="W5" s="307"/>
      <c r="X5" s="309"/>
    </row>
    <row r="6" spans="1:24" s="69" customFormat="1" ht="50.25" customHeight="1">
      <c r="A6" s="228">
        <v>1</v>
      </c>
      <c r="B6" s="288" t="s">
        <v>280</v>
      </c>
      <c r="C6" s="311" t="s">
        <v>251</v>
      </c>
      <c r="D6" s="287" t="s">
        <v>283</v>
      </c>
      <c r="E6" s="103"/>
      <c r="F6" s="258" t="s">
        <v>284</v>
      </c>
      <c r="G6" s="175">
        <f aca="true" t="shared" si="0" ref="G6:G13">ROUND(11530*25/30,0)</f>
        <v>9608</v>
      </c>
      <c r="H6" s="175">
        <v>0</v>
      </c>
      <c r="I6" s="175">
        <v>0</v>
      </c>
      <c r="J6" s="158">
        <f aca="true" t="shared" si="1" ref="J6:J13">ROUND(G6*47.936%,0)</f>
        <v>4606</v>
      </c>
      <c r="K6" s="158">
        <f aca="true" t="shared" si="2" ref="K6:K13">ROUND(G6*12%,0)</f>
        <v>1153</v>
      </c>
      <c r="L6" s="158">
        <v>0</v>
      </c>
      <c r="M6" s="158">
        <v>0</v>
      </c>
      <c r="N6" s="157">
        <f aca="true" t="shared" si="3" ref="N6:N13">SUM(G6:M6)</f>
        <v>15367</v>
      </c>
      <c r="O6" s="158">
        <v>0</v>
      </c>
      <c r="P6" s="158">
        <v>30</v>
      </c>
      <c r="Q6" s="158">
        <v>50</v>
      </c>
      <c r="R6" s="158">
        <v>150</v>
      </c>
      <c r="S6" s="158">
        <v>0</v>
      </c>
      <c r="T6" s="158">
        <f aca="true" t="shared" si="4" ref="T6:T13">ROUND((G6+J6)*10%,0)</f>
        <v>1421</v>
      </c>
      <c r="U6" s="157">
        <f aca="true" t="shared" si="5" ref="U6:U13">SUM(O6:T6)</f>
        <v>1651</v>
      </c>
      <c r="V6" s="158">
        <f aca="true" t="shared" si="6" ref="V6:V13">N6-U6</f>
        <v>13716</v>
      </c>
      <c r="W6" s="158">
        <v>0</v>
      </c>
      <c r="X6" s="188">
        <f aca="true" t="shared" si="7" ref="X6:X13">V6-W6</f>
        <v>13716</v>
      </c>
    </row>
    <row r="7" spans="1:24" s="69" customFormat="1" ht="50.25" customHeight="1">
      <c r="A7" s="228">
        <v>2</v>
      </c>
      <c r="B7" s="288"/>
      <c r="C7" s="312"/>
      <c r="D7" s="287" t="s">
        <v>283</v>
      </c>
      <c r="E7" s="103"/>
      <c r="F7" s="258" t="s">
        <v>284</v>
      </c>
      <c r="G7" s="175">
        <f t="shared" si="0"/>
        <v>9608</v>
      </c>
      <c r="H7" s="175">
        <v>0</v>
      </c>
      <c r="I7" s="175">
        <v>0</v>
      </c>
      <c r="J7" s="158">
        <f t="shared" si="1"/>
        <v>4606</v>
      </c>
      <c r="K7" s="158">
        <f t="shared" si="2"/>
        <v>1153</v>
      </c>
      <c r="L7" s="158">
        <v>0</v>
      </c>
      <c r="M7" s="158">
        <v>0</v>
      </c>
      <c r="N7" s="157">
        <f t="shared" si="3"/>
        <v>15367</v>
      </c>
      <c r="O7" s="158">
        <v>0</v>
      </c>
      <c r="P7" s="158">
        <v>30</v>
      </c>
      <c r="Q7" s="158">
        <v>50</v>
      </c>
      <c r="R7" s="158">
        <v>150</v>
      </c>
      <c r="S7" s="158">
        <v>0</v>
      </c>
      <c r="T7" s="158">
        <f t="shared" si="4"/>
        <v>1421</v>
      </c>
      <c r="U7" s="157">
        <f t="shared" si="5"/>
        <v>1651</v>
      </c>
      <c r="V7" s="158">
        <f t="shared" si="6"/>
        <v>13716</v>
      </c>
      <c r="W7" s="158">
        <v>0</v>
      </c>
      <c r="X7" s="188">
        <f t="shared" si="7"/>
        <v>13716</v>
      </c>
    </row>
    <row r="8" spans="1:24" s="69" customFormat="1" ht="50.25" customHeight="1">
      <c r="A8" s="228">
        <v>3</v>
      </c>
      <c r="B8" s="288"/>
      <c r="C8" s="312"/>
      <c r="D8" s="287" t="s">
        <v>283</v>
      </c>
      <c r="E8" s="103"/>
      <c r="F8" s="258" t="s">
        <v>284</v>
      </c>
      <c r="G8" s="175">
        <f t="shared" si="0"/>
        <v>9608</v>
      </c>
      <c r="H8" s="175">
        <v>0</v>
      </c>
      <c r="I8" s="175">
        <v>0</v>
      </c>
      <c r="J8" s="158">
        <f t="shared" si="1"/>
        <v>4606</v>
      </c>
      <c r="K8" s="158">
        <f t="shared" si="2"/>
        <v>1153</v>
      </c>
      <c r="L8" s="158">
        <v>0</v>
      </c>
      <c r="M8" s="158">
        <v>0</v>
      </c>
      <c r="N8" s="157">
        <f t="shared" si="3"/>
        <v>15367</v>
      </c>
      <c r="O8" s="158">
        <v>0</v>
      </c>
      <c r="P8" s="158">
        <v>30</v>
      </c>
      <c r="Q8" s="158">
        <v>50</v>
      </c>
      <c r="R8" s="158">
        <v>150</v>
      </c>
      <c r="S8" s="158">
        <v>0</v>
      </c>
      <c r="T8" s="158">
        <f t="shared" si="4"/>
        <v>1421</v>
      </c>
      <c r="U8" s="157">
        <f t="shared" si="5"/>
        <v>1651</v>
      </c>
      <c r="V8" s="158">
        <f t="shared" si="6"/>
        <v>13716</v>
      </c>
      <c r="W8" s="158">
        <v>0</v>
      </c>
      <c r="X8" s="188">
        <f t="shared" si="7"/>
        <v>13716</v>
      </c>
    </row>
    <row r="9" spans="1:24" s="69" customFormat="1" ht="50.25" customHeight="1">
      <c r="A9" s="228">
        <v>4</v>
      </c>
      <c r="B9" s="288"/>
      <c r="C9" s="312"/>
      <c r="D9" s="287" t="s">
        <v>283</v>
      </c>
      <c r="E9" s="103"/>
      <c r="F9" s="258" t="s">
        <v>284</v>
      </c>
      <c r="G9" s="175">
        <f t="shared" si="0"/>
        <v>9608</v>
      </c>
      <c r="H9" s="175">
        <v>0</v>
      </c>
      <c r="I9" s="175">
        <v>0</v>
      </c>
      <c r="J9" s="158">
        <f t="shared" si="1"/>
        <v>4606</v>
      </c>
      <c r="K9" s="158">
        <f t="shared" si="2"/>
        <v>1153</v>
      </c>
      <c r="L9" s="158">
        <v>0</v>
      </c>
      <c r="M9" s="158">
        <v>0</v>
      </c>
      <c r="N9" s="157">
        <f t="shared" si="3"/>
        <v>15367</v>
      </c>
      <c r="O9" s="158">
        <v>0</v>
      </c>
      <c r="P9" s="158">
        <v>30</v>
      </c>
      <c r="Q9" s="158">
        <v>50</v>
      </c>
      <c r="R9" s="158">
        <v>150</v>
      </c>
      <c r="S9" s="158">
        <v>0</v>
      </c>
      <c r="T9" s="158">
        <f t="shared" si="4"/>
        <v>1421</v>
      </c>
      <c r="U9" s="157">
        <f t="shared" si="5"/>
        <v>1651</v>
      </c>
      <c r="V9" s="158">
        <f t="shared" si="6"/>
        <v>13716</v>
      </c>
      <c r="W9" s="158">
        <v>0</v>
      </c>
      <c r="X9" s="188">
        <f t="shared" si="7"/>
        <v>13716</v>
      </c>
    </row>
    <row r="10" spans="1:24" s="69" customFormat="1" ht="50.25" customHeight="1">
      <c r="A10" s="228">
        <v>5</v>
      </c>
      <c r="B10" s="288"/>
      <c r="C10" s="312"/>
      <c r="D10" s="287" t="s">
        <v>283</v>
      </c>
      <c r="E10" s="103"/>
      <c r="F10" s="258" t="s">
        <v>284</v>
      </c>
      <c r="G10" s="175">
        <f t="shared" si="0"/>
        <v>9608</v>
      </c>
      <c r="H10" s="175">
        <v>0</v>
      </c>
      <c r="I10" s="175">
        <v>0</v>
      </c>
      <c r="J10" s="158">
        <f t="shared" si="1"/>
        <v>4606</v>
      </c>
      <c r="K10" s="158">
        <f t="shared" si="2"/>
        <v>1153</v>
      </c>
      <c r="L10" s="158">
        <v>0</v>
      </c>
      <c r="M10" s="158">
        <v>0</v>
      </c>
      <c r="N10" s="157">
        <f t="shared" si="3"/>
        <v>15367</v>
      </c>
      <c r="O10" s="158">
        <v>0</v>
      </c>
      <c r="P10" s="158">
        <v>30</v>
      </c>
      <c r="Q10" s="158">
        <v>50</v>
      </c>
      <c r="R10" s="158">
        <v>150</v>
      </c>
      <c r="S10" s="158">
        <v>0</v>
      </c>
      <c r="T10" s="158">
        <f t="shared" si="4"/>
        <v>1421</v>
      </c>
      <c r="U10" s="157">
        <f t="shared" si="5"/>
        <v>1651</v>
      </c>
      <c r="V10" s="158">
        <f t="shared" si="6"/>
        <v>13716</v>
      </c>
      <c r="W10" s="158">
        <v>0</v>
      </c>
      <c r="X10" s="188">
        <f t="shared" si="7"/>
        <v>13716</v>
      </c>
    </row>
    <row r="11" spans="1:24" s="69" customFormat="1" ht="50.25" customHeight="1">
      <c r="A11" s="228">
        <v>6</v>
      </c>
      <c r="B11" s="288"/>
      <c r="C11" s="312"/>
      <c r="D11" s="287" t="s">
        <v>283</v>
      </c>
      <c r="E11" s="103"/>
      <c r="F11" s="258" t="s">
        <v>284</v>
      </c>
      <c r="G11" s="175">
        <f t="shared" si="0"/>
        <v>9608</v>
      </c>
      <c r="H11" s="175">
        <v>0</v>
      </c>
      <c r="I11" s="175">
        <v>0</v>
      </c>
      <c r="J11" s="158">
        <f t="shared" si="1"/>
        <v>4606</v>
      </c>
      <c r="K11" s="158">
        <f t="shared" si="2"/>
        <v>1153</v>
      </c>
      <c r="L11" s="158">
        <v>0</v>
      </c>
      <c r="M11" s="158">
        <v>0</v>
      </c>
      <c r="N11" s="157">
        <f t="shared" si="3"/>
        <v>15367</v>
      </c>
      <c r="O11" s="158">
        <v>0</v>
      </c>
      <c r="P11" s="158">
        <v>30</v>
      </c>
      <c r="Q11" s="158">
        <v>50</v>
      </c>
      <c r="R11" s="158">
        <v>150</v>
      </c>
      <c r="S11" s="158">
        <v>0</v>
      </c>
      <c r="T11" s="158">
        <f t="shared" si="4"/>
        <v>1421</v>
      </c>
      <c r="U11" s="157">
        <f t="shared" si="5"/>
        <v>1651</v>
      </c>
      <c r="V11" s="158">
        <f t="shared" si="6"/>
        <v>13716</v>
      </c>
      <c r="W11" s="158">
        <v>0</v>
      </c>
      <c r="X11" s="188">
        <f t="shared" si="7"/>
        <v>13716</v>
      </c>
    </row>
    <row r="12" spans="1:24" s="69" customFormat="1" ht="50.25" customHeight="1">
      <c r="A12" s="228">
        <v>7</v>
      </c>
      <c r="B12" s="288"/>
      <c r="C12" s="312"/>
      <c r="D12" s="287" t="s">
        <v>283</v>
      </c>
      <c r="E12" s="103"/>
      <c r="F12" s="258" t="s">
        <v>284</v>
      </c>
      <c r="G12" s="175">
        <f t="shared" si="0"/>
        <v>9608</v>
      </c>
      <c r="H12" s="175">
        <v>0</v>
      </c>
      <c r="I12" s="175">
        <v>0</v>
      </c>
      <c r="J12" s="158">
        <f t="shared" si="1"/>
        <v>4606</v>
      </c>
      <c r="K12" s="158">
        <f t="shared" si="2"/>
        <v>1153</v>
      </c>
      <c r="L12" s="158">
        <v>0</v>
      </c>
      <c r="M12" s="158">
        <v>0</v>
      </c>
      <c r="N12" s="157">
        <f t="shared" si="3"/>
        <v>15367</v>
      </c>
      <c r="O12" s="158">
        <v>0</v>
      </c>
      <c r="P12" s="158">
        <v>30</v>
      </c>
      <c r="Q12" s="158">
        <v>50</v>
      </c>
      <c r="R12" s="158">
        <v>150</v>
      </c>
      <c r="S12" s="158">
        <v>0</v>
      </c>
      <c r="T12" s="158">
        <f t="shared" si="4"/>
        <v>1421</v>
      </c>
      <c r="U12" s="157">
        <f t="shared" si="5"/>
        <v>1651</v>
      </c>
      <c r="V12" s="158">
        <f t="shared" si="6"/>
        <v>13716</v>
      </c>
      <c r="W12" s="158">
        <v>0</v>
      </c>
      <c r="X12" s="188">
        <f t="shared" si="7"/>
        <v>13716</v>
      </c>
    </row>
    <row r="13" spans="1:24" s="69" customFormat="1" ht="50.25" customHeight="1">
      <c r="A13" s="228">
        <v>8</v>
      </c>
      <c r="B13" s="288"/>
      <c r="C13" s="312"/>
      <c r="D13" s="287" t="s">
        <v>283</v>
      </c>
      <c r="E13" s="103"/>
      <c r="F13" s="258" t="s">
        <v>284</v>
      </c>
      <c r="G13" s="175">
        <f t="shared" si="0"/>
        <v>9608</v>
      </c>
      <c r="H13" s="175">
        <v>0</v>
      </c>
      <c r="I13" s="175">
        <v>0</v>
      </c>
      <c r="J13" s="158">
        <f t="shared" si="1"/>
        <v>4606</v>
      </c>
      <c r="K13" s="158">
        <f t="shared" si="2"/>
        <v>1153</v>
      </c>
      <c r="L13" s="158">
        <v>0</v>
      </c>
      <c r="M13" s="158">
        <v>0</v>
      </c>
      <c r="N13" s="157">
        <f t="shared" si="3"/>
        <v>15367</v>
      </c>
      <c r="O13" s="158">
        <v>0</v>
      </c>
      <c r="P13" s="158">
        <v>30</v>
      </c>
      <c r="Q13" s="158">
        <v>50</v>
      </c>
      <c r="R13" s="158">
        <v>150</v>
      </c>
      <c r="S13" s="158">
        <v>0</v>
      </c>
      <c r="T13" s="158">
        <f t="shared" si="4"/>
        <v>1421</v>
      </c>
      <c r="U13" s="157">
        <f t="shared" si="5"/>
        <v>1651</v>
      </c>
      <c r="V13" s="158">
        <f t="shared" si="6"/>
        <v>13716</v>
      </c>
      <c r="W13" s="158">
        <v>0</v>
      </c>
      <c r="X13" s="188">
        <f t="shared" si="7"/>
        <v>13716</v>
      </c>
    </row>
    <row r="14" spans="1:24" s="69" customFormat="1" ht="66.75" customHeight="1">
      <c r="A14" s="289"/>
      <c r="B14" s="288"/>
      <c r="C14" s="313"/>
      <c r="D14" s="123" t="s">
        <v>171</v>
      </c>
      <c r="E14" s="103"/>
      <c r="F14" s="104"/>
      <c r="G14" s="188">
        <f>SUM(G6:G13)</f>
        <v>76864</v>
      </c>
      <c r="H14" s="188">
        <f aca="true" t="shared" si="8" ref="H14:X14">SUM(H6:H13)</f>
        <v>0</v>
      </c>
      <c r="I14" s="188">
        <f t="shared" si="8"/>
        <v>0</v>
      </c>
      <c r="J14" s="188">
        <f t="shared" si="8"/>
        <v>36848</v>
      </c>
      <c r="K14" s="188">
        <f t="shared" si="8"/>
        <v>9224</v>
      </c>
      <c r="L14" s="188">
        <f t="shared" si="8"/>
        <v>0</v>
      </c>
      <c r="M14" s="188">
        <f t="shared" si="8"/>
        <v>0</v>
      </c>
      <c r="N14" s="188">
        <f t="shared" si="8"/>
        <v>122936</v>
      </c>
      <c r="O14" s="188">
        <f t="shared" si="8"/>
        <v>0</v>
      </c>
      <c r="P14" s="188">
        <f t="shared" si="8"/>
        <v>240</v>
      </c>
      <c r="Q14" s="188">
        <f t="shared" si="8"/>
        <v>400</v>
      </c>
      <c r="R14" s="188">
        <f t="shared" si="8"/>
        <v>1200</v>
      </c>
      <c r="S14" s="188">
        <f t="shared" si="8"/>
        <v>0</v>
      </c>
      <c r="T14" s="188">
        <f t="shared" si="8"/>
        <v>11368</v>
      </c>
      <c r="U14" s="188">
        <f t="shared" si="8"/>
        <v>13208</v>
      </c>
      <c r="V14" s="188">
        <f t="shared" si="8"/>
        <v>109728</v>
      </c>
      <c r="W14" s="188">
        <f t="shared" si="8"/>
        <v>0</v>
      </c>
      <c r="X14" s="188">
        <f t="shared" si="8"/>
        <v>109728</v>
      </c>
    </row>
    <row r="15" spans="1:24" ht="31.5" customHeight="1">
      <c r="A15" s="310" t="str">
        <f>APTC!B52</f>
        <v> Rupees THIRTEEN Thousand  NINE Hundred and FIFTY SIX  only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</row>
    <row r="16" ht="21" customHeight="1"/>
    <row r="19" spans="15:21" ht="12.75">
      <c r="O19" s="299" t="str">
        <f>APTC!E10</f>
        <v>Mandal Educational Officer</v>
      </c>
      <c r="P19" s="299"/>
      <c r="Q19" s="299"/>
      <c r="R19" s="299"/>
      <c r="S19" s="299"/>
      <c r="T19" s="299"/>
      <c r="U19" s="299"/>
    </row>
    <row r="20" spans="7:21" ht="12.75">
      <c r="G20" s="49"/>
      <c r="O20" s="299" t="str">
        <f>APTC!L10</f>
        <v>MANDAL PARISHAD - UNDRAJAVRAM</v>
      </c>
      <c r="P20" s="299"/>
      <c r="Q20" s="299"/>
      <c r="R20" s="299"/>
      <c r="S20" s="299"/>
      <c r="T20" s="299"/>
      <c r="U20" s="299"/>
    </row>
  </sheetData>
  <mergeCells count="13">
    <mergeCell ref="X4:X5"/>
    <mergeCell ref="A15:X15"/>
    <mergeCell ref="C6:C14"/>
    <mergeCell ref="A2:J2"/>
    <mergeCell ref="O19:U19"/>
    <mergeCell ref="O20:U20"/>
    <mergeCell ref="A3:X3"/>
    <mergeCell ref="K2:X2"/>
    <mergeCell ref="G4:N4"/>
    <mergeCell ref="O4:T4"/>
    <mergeCell ref="U4:U5"/>
    <mergeCell ref="V4:V5"/>
    <mergeCell ref="W4:W5"/>
  </mergeCells>
  <printOptions horizontalCentered="1"/>
  <pageMargins left="0.5" right="0.5" top="0.5" bottom="0.5" header="0.11" footer="0.5"/>
  <pageSetup horizontalDpi="180" verticalDpi="18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workbookViewId="0" topLeftCell="A25">
      <selection activeCell="O42" sqref="O42"/>
    </sheetView>
  </sheetViews>
  <sheetFormatPr defaultColWidth="9.140625" defaultRowHeight="12.75"/>
  <cols>
    <col min="1" max="1" width="3.421875" style="0" customWidth="1"/>
    <col min="3" max="3" width="7.140625" style="0" customWidth="1"/>
    <col min="4" max="4" width="4.421875" style="0" customWidth="1"/>
    <col min="5" max="5" width="4.00390625" style="0" customWidth="1"/>
    <col min="6" max="6" width="4.421875" style="0" customWidth="1"/>
    <col min="7" max="7" width="4.00390625" style="0" customWidth="1"/>
    <col min="8" max="8" width="6.28125" style="0" customWidth="1"/>
    <col min="9" max="9" width="8.7109375" style="0" customWidth="1"/>
    <col min="10" max="10" width="6.7109375" style="0" customWidth="1"/>
    <col min="11" max="11" width="6.8515625" style="0" customWidth="1"/>
    <col min="12" max="12" width="20.00390625" style="0" customWidth="1"/>
    <col min="13" max="13" width="3.57421875" style="0" customWidth="1"/>
    <col min="14" max="14" width="8.57421875" style="0" customWidth="1"/>
  </cols>
  <sheetData>
    <row r="1" spans="1:14" ht="18">
      <c r="A1" s="339"/>
      <c r="B1" s="317" t="s">
        <v>65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/>
    </row>
    <row r="2" spans="1:14" ht="24.75" customHeight="1">
      <c r="A2" s="340"/>
      <c r="B2" s="320" t="s">
        <v>152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</row>
    <row r="3" spans="1:14" ht="27" customHeight="1">
      <c r="A3" s="340"/>
      <c r="B3" s="323" t="s">
        <v>66</v>
      </c>
      <c r="C3" s="324"/>
      <c r="D3" s="138">
        <v>1</v>
      </c>
      <c r="E3" s="138">
        <v>1</v>
      </c>
      <c r="F3" s="38"/>
      <c r="G3" s="138">
        <v>2</v>
      </c>
      <c r="H3" s="138">
        <v>0</v>
      </c>
      <c r="I3" s="138">
        <v>1</v>
      </c>
      <c r="J3" s="161">
        <v>2</v>
      </c>
      <c r="K3" s="5"/>
      <c r="L3" s="280" t="s">
        <v>36</v>
      </c>
      <c r="M3" s="5"/>
      <c r="N3" s="15"/>
    </row>
    <row r="4" spans="1:14" ht="8.25" customHeight="1">
      <c r="A4" s="340"/>
      <c r="B4" s="16"/>
      <c r="C4" s="5"/>
      <c r="D4" s="159"/>
      <c r="E4" s="159"/>
      <c r="F4" s="159"/>
      <c r="G4" s="159"/>
      <c r="H4" s="159"/>
      <c r="I4" s="159"/>
      <c r="J4" s="17"/>
      <c r="K4" s="17"/>
      <c r="L4" s="281"/>
      <c r="M4" s="17"/>
      <c r="N4" s="15"/>
    </row>
    <row r="5" spans="1:14" ht="21.75" customHeight="1">
      <c r="A5" s="340"/>
      <c r="B5" s="16" t="s">
        <v>67</v>
      </c>
      <c r="C5" s="5"/>
      <c r="D5" s="159"/>
      <c r="E5" s="129">
        <v>0</v>
      </c>
      <c r="F5" s="129">
        <v>4</v>
      </c>
      <c r="G5" s="129">
        <v>1</v>
      </c>
      <c r="H5" s="129">
        <v>5</v>
      </c>
      <c r="I5" s="160"/>
      <c r="J5" s="5" t="s">
        <v>68</v>
      </c>
      <c r="L5" s="18"/>
      <c r="M5" s="19"/>
      <c r="N5" s="15"/>
    </row>
    <row r="6" spans="1:14" ht="3.75" customHeight="1">
      <c r="A6" s="340"/>
      <c r="B6" s="16"/>
      <c r="C6" s="5"/>
      <c r="D6" s="159"/>
      <c r="E6" s="159"/>
      <c r="F6" s="159"/>
      <c r="G6" s="159"/>
      <c r="H6" s="159"/>
      <c r="I6" s="160"/>
      <c r="J6" s="325" t="s">
        <v>39</v>
      </c>
      <c r="K6" s="326"/>
      <c r="L6" s="327"/>
      <c r="M6" s="293"/>
      <c r="N6" s="15"/>
    </row>
    <row r="7" spans="1:14" ht="15.75" customHeight="1">
      <c r="A7" s="340"/>
      <c r="B7" s="16"/>
      <c r="C7" s="5"/>
      <c r="D7" s="159"/>
      <c r="E7" s="159"/>
      <c r="F7" s="159"/>
      <c r="G7" s="159"/>
      <c r="H7" s="159"/>
      <c r="I7" s="160"/>
      <c r="J7" s="325"/>
      <c r="K7" s="326"/>
      <c r="L7" s="294"/>
      <c r="M7" s="295"/>
      <c r="N7" s="15"/>
    </row>
    <row r="8" spans="1:14" ht="17.25" customHeight="1">
      <c r="A8" s="340"/>
      <c r="B8" s="16" t="s">
        <v>69</v>
      </c>
      <c r="C8" s="5"/>
      <c r="D8" s="302" t="s">
        <v>253</v>
      </c>
      <c r="E8" s="302"/>
      <c r="F8" s="302"/>
      <c r="G8" s="302"/>
      <c r="H8" s="302"/>
      <c r="I8" s="160"/>
      <c r="J8" s="20"/>
      <c r="K8" s="17"/>
      <c r="L8" s="17"/>
      <c r="M8" s="19"/>
      <c r="N8" s="15"/>
    </row>
    <row r="9" spans="1:14" ht="12.75">
      <c r="A9" s="340"/>
      <c r="B9" s="16"/>
      <c r="C9" s="5"/>
      <c r="D9" s="5"/>
      <c r="E9" s="5"/>
      <c r="F9" s="5"/>
      <c r="G9" s="5"/>
      <c r="H9" s="5"/>
      <c r="I9" s="5"/>
      <c r="J9" s="159" t="s">
        <v>70</v>
      </c>
      <c r="K9" s="159"/>
      <c r="L9" s="159"/>
      <c r="M9" s="5"/>
      <c r="N9" s="15"/>
    </row>
    <row r="10" spans="1:14" ht="12.75">
      <c r="A10" s="340"/>
      <c r="B10" s="16" t="s">
        <v>158</v>
      </c>
      <c r="C10" s="5"/>
      <c r="D10" s="5"/>
      <c r="E10" s="316" t="s">
        <v>254</v>
      </c>
      <c r="F10" s="316"/>
      <c r="G10" s="316"/>
      <c r="H10" s="316"/>
      <c r="I10" s="316"/>
      <c r="J10" s="159" t="s">
        <v>172</v>
      </c>
      <c r="K10" s="159"/>
      <c r="L10" s="243" t="s">
        <v>255</v>
      </c>
      <c r="M10" s="5"/>
      <c r="N10" s="15"/>
    </row>
    <row r="11" spans="1:14" ht="12.75">
      <c r="A11" s="340"/>
      <c r="B11" s="16"/>
      <c r="C11" s="5"/>
      <c r="D11" s="283"/>
      <c r="E11" s="283"/>
      <c r="F11" s="283"/>
      <c r="G11" s="283"/>
      <c r="H11" s="283"/>
      <c r="I11" s="5"/>
      <c r="J11" s="159"/>
      <c r="K11" s="159"/>
      <c r="L11" s="159"/>
      <c r="M11" s="5"/>
      <c r="N11" s="15"/>
    </row>
    <row r="12" spans="1:14" ht="14.25">
      <c r="A12" s="340"/>
      <c r="B12" s="16" t="s">
        <v>71</v>
      </c>
      <c r="C12" s="5"/>
      <c r="D12" s="282" t="s">
        <v>162</v>
      </c>
      <c r="E12" s="282"/>
      <c r="F12" s="282"/>
      <c r="G12" s="282"/>
      <c r="I12" s="5"/>
      <c r="J12" s="159" t="s">
        <v>173</v>
      </c>
      <c r="K12" s="14"/>
      <c r="L12" s="14"/>
      <c r="M12" s="283"/>
      <c r="N12" s="284"/>
    </row>
    <row r="13" spans="1:14" ht="12.75">
      <c r="A13" s="340"/>
      <c r="B13" s="16"/>
      <c r="C13" s="5"/>
      <c r="D13" s="159"/>
      <c r="E13" s="159"/>
      <c r="F13" s="159"/>
      <c r="G13" s="159"/>
      <c r="H13" s="5"/>
      <c r="I13" s="5"/>
      <c r="J13" s="5"/>
      <c r="K13" s="5"/>
      <c r="L13" s="5"/>
      <c r="M13" s="5"/>
      <c r="N13" s="15"/>
    </row>
    <row r="14" spans="1:14" ht="14.25">
      <c r="A14" s="341"/>
      <c r="B14" s="16" t="s">
        <v>72</v>
      </c>
      <c r="C14" s="5"/>
      <c r="D14" s="273" t="s">
        <v>258</v>
      </c>
      <c r="E14" s="274"/>
      <c r="F14" s="274"/>
      <c r="G14" s="275"/>
      <c r="H14" s="5"/>
      <c r="I14" s="5"/>
      <c r="J14" s="5"/>
      <c r="L14" s="5"/>
      <c r="M14" s="5"/>
      <c r="N14" s="15"/>
    </row>
    <row r="15" spans="1:17" ht="12.75">
      <c r="A15" s="12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85" t="s">
        <v>73</v>
      </c>
      <c r="M15" s="285"/>
      <c r="N15" s="286"/>
      <c r="Q15" s="164"/>
    </row>
    <row r="16" spans="1:17" ht="15">
      <c r="A16" s="315" t="s">
        <v>277</v>
      </c>
      <c r="B16" s="126" t="s">
        <v>43</v>
      </c>
      <c r="C16" s="24"/>
      <c r="D16" s="24"/>
      <c r="E16" s="24"/>
      <c r="F16" s="24"/>
      <c r="G16" s="24"/>
      <c r="H16" s="24"/>
      <c r="I16" s="24"/>
      <c r="J16" s="13"/>
      <c r="K16" s="277" t="s">
        <v>74</v>
      </c>
      <c r="L16" s="278"/>
      <c r="M16" s="11"/>
      <c r="N16" s="25" t="s">
        <v>75</v>
      </c>
      <c r="Q16" s="164"/>
    </row>
    <row r="17" spans="1:17" ht="10.5" customHeight="1">
      <c r="A17" s="315"/>
      <c r="B17" s="5"/>
      <c r="C17" s="5"/>
      <c r="D17" s="5"/>
      <c r="E17" s="5"/>
      <c r="F17" s="5"/>
      <c r="G17" s="5"/>
      <c r="H17" s="5"/>
      <c r="I17" s="5"/>
      <c r="J17" s="15"/>
      <c r="N17" s="15"/>
      <c r="Q17" s="164"/>
    </row>
    <row r="18" spans="1:17" ht="18" customHeight="1">
      <c r="A18" s="315"/>
      <c r="B18" s="49" t="s">
        <v>76</v>
      </c>
      <c r="C18" s="5"/>
      <c r="D18" s="169">
        <v>2</v>
      </c>
      <c r="E18" s="169">
        <v>2</v>
      </c>
      <c r="F18" s="169">
        <v>0</v>
      </c>
      <c r="G18" s="169">
        <v>2</v>
      </c>
      <c r="H18" s="170" t="s">
        <v>189</v>
      </c>
      <c r="I18" s="119"/>
      <c r="J18" s="15"/>
      <c r="K18" s="2">
        <v>1</v>
      </c>
      <c r="L18" s="14" t="s">
        <v>184</v>
      </c>
      <c r="M18" s="4" t="s">
        <v>77</v>
      </c>
      <c r="N18" s="176">
        <v>0</v>
      </c>
      <c r="Q18" s="164"/>
    </row>
    <row r="19" spans="1:17" ht="3" customHeight="1">
      <c r="A19" s="315"/>
      <c r="B19" s="49"/>
      <c r="C19" s="5"/>
      <c r="D19" s="171"/>
      <c r="E19" s="171"/>
      <c r="F19" s="171"/>
      <c r="G19" s="171"/>
      <c r="H19" s="120"/>
      <c r="I19" s="120"/>
      <c r="J19" s="15"/>
      <c r="K19" s="2"/>
      <c r="M19" s="4" t="s">
        <v>77</v>
      </c>
      <c r="N19" s="15"/>
      <c r="Q19" s="164"/>
    </row>
    <row r="20" spans="1:17" ht="18">
      <c r="A20" s="315"/>
      <c r="B20" s="49" t="s">
        <v>78</v>
      </c>
      <c r="C20" s="5"/>
      <c r="D20" s="169">
        <v>0</v>
      </c>
      <c r="E20" s="169">
        <v>1</v>
      </c>
      <c r="F20" s="171"/>
      <c r="G20" s="171"/>
      <c r="H20" s="119" t="s">
        <v>252</v>
      </c>
      <c r="I20" s="119"/>
      <c r="J20" s="15"/>
      <c r="K20" s="2">
        <v>2</v>
      </c>
      <c r="L20" s="14" t="s">
        <v>79</v>
      </c>
      <c r="M20" s="4" t="s">
        <v>77</v>
      </c>
      <c r="N20" s="176">
        <v>0</v>
      </c>
      <c r="Q20" s="164"/>
    </row>
    <row r="21" spans="1:17" ht="3.75" customHeight="1">
      <c r="A21" s="315"/>
      <c r="B21" s="49"/>
      <c r="C21" s="5"/>
      <c r="D21" s="171"/>
      <c r="E21" s="171"/>
      <c r="F21" s="171"/>
      <c r="G21" s="171"/>
      <c r="H21" s="120"/>
      <c r="I21" s="120"/>
      <c r="J21" s="15"/>
      <c r="K21" s="2"/>
      <c r="M21" s="4"/>
      <c r="N21" s="15"/>
      <c r="Q21" s="164"/>
    </row>
    <row r="22" spans="1:17" ht="15.75" customHeight="1">
      <c r="A22" s="315"/>
      <c r="B22" s="49" t="s">
        <v>80</v>
      </c>
      <c r="C22" s="5"/>
      <c r="D22" s="169">
        <v>1</v>
      </c>
      <c r="E22" s="169">
        <v>0</v>
      </c>
      <c r="F22" s="169">
        <v>3</v>
      </c>
      <c r="G22" s="171"/>
      <c r="H22" s="172" t="s">
        <v>190</v>
      </c>
      <c r="I22" s="119"/>
      <c r="J22" s="15"/>
      <c r="K22" s="2">
        <v>3</v>
      </c>
      <c r="L22" s="11" t="s">
        <v>81</v>
      </c>
      <c r="M22" s="4" t="s">
        <v>77</v>
      </c>
      <c r="N22" s="247" t="e">
        <f>GIS!#REF!</f>
        <v>#REF!</v>
      </c>
      <c r="Q22" s="164"/>
    </row>
    <row r="23" spans="1:17" ht="3.75" customHeight="1">
      <c r="A23" s="315"/>
      <c r="B23" s="49"/>
      <c r="C23" s="5"/>
      <c r="D23" s="173"/>
      <c r="E23" s="173"/>
      <c r="F23" s="173"/>
      <c r="G23" s="173"/>
      <c r="H23" s="120"/>
      <c r="I23" s="120"/>
      <c r="J23" s="15"/>
      <c r="K23" s="2"/>
      <c r="M23" s="4"/>
      <c r="N23" s="248"/>
      <c r="Q23" s="164"/>
    </row>
    <row r="24" spans="1:17" ht="18">
      <c r="A24" s="315"/>
      <c r="B24" s="49" t="s">
        <v>82</v>
      </c>
      <c r="C24" s="5"/>
      <c r="D24" s="174" t="s">
        <v>83</v>
      </c>
      <c r="E24" s="174" t="s">
        <v>83</v>
      </c>
      <c r="F24" s="173"/>
      <c r="G24" s="173"/>
      <c r="H24" s="120"/>
      <c r="I24" s="120"/>
      <c r="J24" s="15"/>
      <c r="K24" s="2">
        <v>4</v>
      </c>
      <c r="L24" s="11" t="s">
        <v>84</v>
      </c>
      <c r="M24" s="4" t="s">
        <v>77</v>
      </c>
      <c r="N24" s="247">
        <f>'APPRENTICE  BILL'!R14</f>
        <v>1200</v>
      </c>
      <c r="Q24" s="164"/>
    </row>
    <row r="25" spans="1:17" ht="3" customHeight="1">
      <c r="A25" s="315"/>
      <c r="B25" s="49"/>
      <c r="C25" s="5"/>
      <c r="D25" s="173"/>
      <c r="E25" s="173"/>
      <c r="F25" s="173"/>
      <c r="G25" s="173"/>
      <c r="H25" s="120"/>
      <c r="I25" s="120"/>
      <c r="J25" s="15"/>
      <c r="K25" s="2"/>
      <c r="M25" s="4"/>
      <c r="N25" s="15"/>
      <c r="Q25" s="164"/>
    </row>
    <row r="26" spans="1:17" ht="18">
      <c r="A26" s="315"/>
      <c r="B26" s="49" t="s">
        <v>78</v>
      </c>
      <c r="C26" s="5"/>
      <c r="D26" s="169">
        <v>0</v>
      </c>
      <c r="E26" s="169">
        <v>5</v>
      </c>
      <c r="F26" s="171"/>
      <c r="G26" s="173"/>
      <c r="H26" s="119" t="s">
        <v>191</v>
      </c>
      <c r="I26" s="119"/>
      <c r="J26" s="15"/>
      <c r="K26" s="2">
        <v>5</v>
      </c>
      <c r="L26" t="s">
        <v>85</v>
      </c>
      <c r="M26" s="4" t="s">
        <v>77</v>
      </c>
      <c r="N26" s="68" t="s">
        <v>83</v>
      </c>
      <c r="Q26" s="164"/>
    </row>
    <row r="27" spans="1:17" ht="2.25" customHeight="1">
      <c r="A27" s="315"/>
      <c r="B27" s="49"/>
      <c r="C27" s="5"/>
      <c r="D27" s="171"/>
      <c r="E27" s="171"/>
      <c r="F27" s="171"/>
      <c r="G27" s="173"/>
      <c r="H27" s="120"/>
      <c r="I27" s="120"/>
      <c r="J27" s="15"/>
      <c r="K27" s="2"/>
      <c r="M27" s="4" t="s">
        <v>77</v>
      </c>
      <c r="N27" s="15"/>
      <c r="Q27" s="164"/>
    </row>
    <row r="28" spans="1:17" ht="17.25" customHeight="1">
      <c r="A28" s="315"/>
      <c r="B28" s="49" t="s">
        <v>86</v>
      </c>
      <c r="C28" s="5"/>
      <c r="D28" s="169">
        <v>0</v>
      </c>
      <c r="E28" s="169">
        <v>1</v>
      </c>
      <c r="F28" s="169">
        <v>0</v>
      </c>
      <c r="G28" s="173"/>
      <c r="H28" s="119" t="s">
        <v>192</v>
      </c>
      <c r="I28" s="119"/>
      <c r="J28" s="15"/>
      <c r="K28" s="2">
        <v>6</v>
      </c>
      <c r="L28" s="27" t="s">
        <v>87</v>
      </c>
      <c r="M28" s="4" t="s">
        <v>77</v>
      </c>
      <c r="N28" s="71"/>
      <c r="Q28" s="164"/>
    </row>
    <row r="29" spans="1:17" ht="4.5" customHeight="1">
      <c r="A29" s="315"/>
      <c r="B29" s="49"/>
      <c r="C29" s="5"/>
      <c r="D29" s="12"/>
      <c r="E29" s="12"/>
      <c r="F29" s="12"/>
      <c r="G29" s="5"/>
      <c r="H29" s="5"/>
      <c r="I29" s="5"/>
      <c r="J29" s="15"/>
      <c r="K29" s="2"/>
      <c r="L29" s="27"/>
      <c r="M29" s="4"/>
      <c r="N29" s="37"/>
      <c r="Q29" s="164"/>
    </row>
    <row r="30" spans="1:17" ht="22.5" customHeight="1">
      <c r="A30" s="315"/>
      <c r="B30" s="49" t="s">
        <v>88</v>
      </c>
      <c r="C30" s="50"/>
      <c r="D30" s="51"/>
      <c r="E30" s="7" t="s">
        <v>45</v>
      </c>
      <c r="F30" s="52" t="s">
        <v>89</v>
      </c>
      <c r="G30" s="5"/>
      <c r="H30" s="5"/>
      <c r="I30" s="15"/>
      <c r="J30" s="7" t="s">
        <v>47</v>
      </c>
      <c r="K30" s="21">
        <v>7</v>
      </c>
      <c r="L30" s="49" t="s">
        <v>90</v>
      </c>
      <c r="M30" s="54" t="s">
        <v>77</v>
      </c>
      <c r="N30" s="68" t="s">
        <v>83</v>
      </c>
      <c r="Q30" s="164"/>
    </row>
    <row r="31" spans="1:17" ht="3.75" customHeight="1">
      <c r="A31" s="315"/>
      <c r="B31" s="49"/>
      <c r="C31" s="49"/>
      <c r="D31" s="49"/>
      <c r="E31" s="53"/>
      <c r="F31" s="52"/>
      <c r="G31" s="5"/>
      <c r="H31" s="5"/>
      <c r="I31" s="5"/>
      <c r="J31" s="48"/>
      <c r="K31" s="21"/>
      <c r="L31" s="49"/>
      <c r="M31" s="54"/>
      <c r="N31" s="15"/>
      <c r="Q31" s="164"/>
    </row>
    <row r="32" spans="1:17" ht="22.5" customHeight="1">
      <c r="A32" s="315"/>
      <c r="B32" s="279" t="s">
        <v>91</v>
      </c>
      <c r="C32" s="279"/>
      <c r="D32" s="279"/>
      <c r="E32" s="61">
        <v>2</v>
      </c>
      <c r="F32" s="61">
        <v>2</v>
      </c>
      <c r="G32" s="61">
        <v>0</v>
      </c>
      <c r="H32" s="61">
        <v>2</v>
      </c>
      <c r="I32" s="5"/>
      <c r="J32" s="5"/>
      <c r="K32" s="57">
        <v>8</v>
      </c>
      <c r="L32" s="55" t="s">
        <v>92</v>
      </c>
      <c r="M32" s="54" t="s">
        <v>77</v>
      </c>
      <c r="N32" s="68" t="s">
        <v>83</v>
      </c>
      <c r="Q32" s="164"/>
    </row>
    <row r="33" spans="1:17" ht="13.5" customHeight="1">
      <c r="A33" s="315"/>
      <c r="B33" s="49"/>
      <c r="C33" s="5"/>
      <c r="D33" s="5"/>
      <c r="E33" s="5"/>
      <c r="F33" s="5"/>
      <c r="G33" s="5"/>
      <c r="H33" s="5"/>
      <c r="I33" s="5"/>
      <c r="J33" s="15"/>
      <c r="K33" s="9">
        <v>9</v>
      </c>
      <c r="L33" s="55" t="s">
        <v>93</v>
      </c>
      <c r="M33" s="54" t="s">
        <v>77</v>
      </c>
      <c r="N33" s="68" t="s">
        <v>83</v>
      </c>
      <c r="Q33" s="164"/>
    </row>
    <row r="34" spans="1:17" ht="18.75" customHeight="1">
      <c r="A34" s="315"/>
      <c r="B34" s="127" t="s">
        <v>94</v>
      </c>
      <c r="C34" s="276" t="s">
        <v>10</v>
      </c>
      <c r="D34" s="276"/>
      <c r="E34" s="276"/>
      <c r="F34" s="62"/>
      <c r="G34" s="63" t="s">
        <v>77</v>
      </c>
      <c r="H34" s="64"/>
      <c r="I34" s="107">
        <f>'APPRENTICE  BILL'!G14</f>
        <v>76864</v>
      </c>
      <c r="J34" s="15"/>
      <c r="K34" s="2">
        <v>10</v>
      </c>
      <c r="L34" s="55" t="s">
        <v>95</v>
      </c>
      <c r="M34" s="54" t="s">
        <v>77</v>
      </c>
      <c r="N34" s="68" t="s">
        <v>83</v>
      </c>
      <c r="Q34" s="164"/>
    </row>
    <row r="35" spans="1:17" ht="18" customHeight="1">
      <c r="A35" s="315"/>
      <c r="B35" s="127" t="s">
        <v>96</v>
      </c>
      <c r="C35" s="276" t="s">
        <v>97</v>
      </c>
      <c r="D35" s="276"/>
      <c r="E35" s="276"/>
      <c r="F35" s="108"/>
      <c r="G35" s="63" t="s">
        <v>77</v>
      </c>
      <c r="H35" s="62"/>
      <c r="I35" s="107"/>
      <c r="J35" s="15"/>
      <c r="K35" s="2">
        <v>11</v>
      </c>
      <c r="L35" s="55" t="s">
        <v>98</v>
      </c>
      <c r="M35" s="54" t="s">
        <v>77</v>
      </c>
      <c r="N35" s="68" t="s">
        <v>83</v>
      </c>
      <c r="Q35" s="164"/>
    </row>
    <row r="36" spans="1:17" ht="20.25" customHeight="1">
      <c r="A36" s="315"/>
      <c r="B36" s="127" t="s">
        <v>99</v>
      </c>
      <c r="C36" s="62" t="s">
        <v>100</v>
      </c>
      <c r="D36" s="62"/>
      <c r="E36" s="62"/>
      <c r="F36" s="62"/>
      <c r="G36" s="63" t="s">
        <v>77</v>
      </c>
      <c r="H36" s="64"/>
      <c r="I36" s="107">
        <f>'APPRENTICE  BILL'!J14</f>
        <v>36848</v>
      </c>
      <c r="J36" s="15"/>
      <c r="K36" s="2">
        <v>12</v>
      </c>
      <c r="L36" s="55" t="s">
        <v>101</v>
      </c>
      <c r="M36" s="54" t="s">
        <v>77</v>
      </c>
      <c r="N36" s="68" t="s">
        <v>83</v>
      </c>
      <c r="Q36" s="164"/>
    </row>
    <row r="37" spans="1:17" ht="15">
      <c r="A37" s="315"/>
      <c r="B37" s="127" t="s">
        <v>102</v>
      </c>
      <c r="C37" s="62"/>
      <c r="D37" s="62"/>
      <c r="E37" s="62"/>
      <c r="F37" s="62"/>
      <c r="G37" s="63" t="s">
        <v>77</v>
      </c>
      <c r="H37" s="62"/>
      <c r="I37" s="108"/>
      <c r="J37" s="15"/>
      <c r="K37" s="2">
        <v>13</v>
      </c>
      <c r="L37" s="55" t="s">
        <v>103</v>
      </c>
      <c r="M37" s="54" t="s">
        <v>77</v>
      </c>
      <c r="N37" s="68" t="s">
        <v>83</v>
      </c>
      <c r="Q37" s="164"/>
    </row>
    <row r="38" spans="1:17" ht="15">
      <c r="A38" s="315"/>
      <c r="B38" s="127" t="s">
        <v>104</v>
      </c>
      <c r="C38" s="344"/>
      <c r="D38" s="344"/>
      <c r="E38" s="344"/>
      <c r="F38" s="62"/>
      <c r="G38" s="63" t="s">
        <v>77</v>
      </c>
      <c r="H38" s="62"/>
      <c r="I38" s="107"/>
      <c r="J38" s="15"/>
      <c r="K38" s="2">
        <v>14</v>
      </c>
      <c r="L38" s="55" t="s">
        <v>105</v>
      </c>
      <c r="M38" s="54" t="s">
        <v>77</v>
      </c>
      <c r="N38" s="68" t="s">
        <v>83</v>
      </c>
      <c r="Q38" s="164"/>
    </row>
    <row r="39" spans="1:17" ht="15">
      <c r="A39" s="315"/>
      <c r="B39" s="127" t="s">
        <v>106</v>
      </c>
      <c r="C39" s="276" t="s">
        <v>7</v>
      </c>
      <c r="D39" s="276"/>
      <c r="E39" s="276"/>
      <c r="F39" s="62"/>
      <c r="G39" s="63" t="s">
        <v>77</v>
      </c>
      <c r="H39" s="62"/>
      <c r="I39" s="107">
        <f>'APPRENTICE  BILL'!K14</f>
        <v>9224</v>
      </c>
      <c r="J39" s="15"/>
      <c r="K39" s="2">
        <v>15</v>
      </c>
      <c r="L39" s="55" t="s">
        <v>108</v>
      </c>
      <c r="M39" s="54" t="s">
        <v>77</v>
      </c>
      <c r="N39" s="68" t="s">
        <v>83</v>
      </c>
      <c r="Q39" s="164"/>
    </row>
    <row r="40" spans="1:17" ht="15">
      <c r="A40" s="315"/>
      <c r="B40" s="127" t="s">
        <v>109</v>
      </c>
      <c r="C40" s="276" t="s">
        <v>107</v>
      </c>
      <c r="D40" s="276"/>
      <c r="E40" s="276"/>
      <c r="F40" s="62"/>
      <c r="G40" s="63" t="s">
        <v>77</v>
      </c>
      <c r="H40" s="62"/>
      <c r="I40" s="108"/>
      <c r="J40" s="15"/>
      <c r="K40" s="2">
        <v>16</v>
      </c>
      <c r="L40" s="55" t="s">
        <v>110</v>
      </c>
      <c r="M40" s="54" t="s">
        <v>77</v>
      </c>
      <c r="N40" s="68" t="s">
        <v>83</v>
      </c>
      <c r="Q40" s="164"/>
    </row>
    <row r="41" spans="1:17" ht="15">
      <c r="A41" s="315"/>
      <c r="B41" s="127" t="s">
        <v>111</v>
      </c>
      <c r="C41" s="276" t="s">
        <v>112</v>
      </c>
      <c r="D41" s="276"/>
      <c r="E41" s="276"/>
      <c r="F41" s="62"/>
      <c r="G41" s="63" t="s">
        <v>77</v>
      </c>
      <c r="H41" s="62"/>
      <c r="I41" s="108"/>
      <c r="J41" s="15"/>
      <c r="K41" s="2">
        <v>17</v>
      </c>
      <c r="L41" s="55" t="s">
        <v>113</v>
      </c>
      <c r="M41" s="54" t="s">
        <v>77</v>
      </c>
      <c r="N41" s="68" t="s">
        <v>83</v>
      </c>
      <c r="Q41" s="164"/>
    </row>
    <row r="42" spans="1:17" ht="15">
      <c r="A42" s="315"/>
      <c r="B42" s="64"/>
      <c r="C42" s="276" t="s">
        <v>114</v>
      </c>
      <c r="D42" s="276"/>
      <c r="E42" s="276"/>
      <c r="F42" s="62"/>
      <c r="G42" s="63" t="s">
        <v>77</v>
      </c>
      <c r="H42" s="62"/>
      <c r="I42" s="108"/>
      <c r="J42" s="15"/>
      <c r="K42" s="2">
        <v>18</v>
      </c>
      <c r="L42" s="124" t="s">
        <v>161</v>
      </c>
      <c r="M42" s="54" t="s">
        <v>77</v>
      </c>
      <c r="N42" s="118">
        <v>0</v>
      </c>
      <c r="Q42" s="164"/>
    </row>
    <row r="43" spans="1:17" ht="15">
      <c r="A43" s="315"/>
      <c r="B43" s="64"/>
      <c r="C43" s="276" t="s">
        <v>114</v>
      </c>
      <c r="D43" s="276"/>
      <c r="E43" s="276"/>
      <c r="F43" s="62"/>
      <c r="G43" s="63" t="s">
        <v>77</v>
      </c>
      <c r="H43" s="62"/>
      <c r="I43" s="108"/>
      <c r="J43" s="15"/>
      <c r="K43" s="2">
        <v>19</v>
      </c>
      <c r="L43" s="55" t="s">
        <v>115</v>
      </c>
      <c r="M43" s="54" t="s">
        <v>77</v>
      </c>
      <c r="N43" s="71">
        <v>0</v>
      </c>
      <c r="Q43" s="164"/>
    </row>
    <row r="44" spans="1:17" ht="15">
      <c r="A44" s="315"/>
      <c r="B44" s="64"/>
      <c r="C44" s="65"/>
      <c r="D44" s="65"/>
      <c r="E44" s="65"/>
      <c r="F44" s="62"/>
      <c r="G44" s="65"/>
      <c r="H44" s="65"/>
      <c r="I44" s="109"/>
      <c r="J44" s="19"/>
      <c r="K44" s="2">
        <v>20</v>
      </c>
      <c r="L44" s="245" t="s">
        <v>116</v>
      </c>
      <c r="M44" s="54" t="s">
        <v>77</v>
      </c>
      <c r="N44" s="176">
        <v>0</v>
      </c>
      <c r="Q44" s="164"/>
    </row>
    <row r="45" spans="1:17" ht="15" customHeight="1">
      <c r="A45" s="315"/>
      <c r="B45" s="64"/>
      <c r="C45" s="343" t="s">
        <v>117</v>
      </c>
      <c r="D45" s="343"/>
      <c r="E45" s="343"/>
      <c r="F45" s="62"/>
      <c r="G45" s="66" t="s">
        <v>77</v>
      </c>
      <c r="H45" s="65"/>
      <c r="I45" s="177">
        <f>SUM(I34:I44)</f>
        <v>122936</v>
      </c>
      <c r="J45" s="19"/>
      <c r="K45" s="2">
        <v>21</v>
      </c>
      <c r="L45" s="179" t="s">
        <v>154</v>
      </c>
      <c r="M45" s="54" t="s">
        <v>77</v>
      </c>
      <c r="N45" s="246">
        <f>'APPRENTICE  BILL'!Q14</f>
        <v>400</v>
      </c>
      <c r="Q45" s="164"/>
    </row>
    <row r="46" spans="1:17" ht="15">
      <c r="A46" s="315"/>
      <c r="B46" s="64"/>
      <c r="C46" s="67"/>
      <c r="D46" s="67"/>
      <c r="E46" s="67"/>
      <c r="F46" s="62"/>
      <c r="G46" s="67"/>
      <c r="H46" s="67"/>
      <c r="I46" s="110"/>
      <c r="J46" s="30"/>
      <c r="K46" s="2">
        <v>22</v>
      </c>
      <c r="L46" s="108" t="s">
        <v>193</v>
      </c>
      <c r="M46" s="54" t="s">
        <v>77</v>
      </c>
      <c r="N46" s="192">
        <f>'APPRENTICE  BILL'!T14</f>
        <v>11368</v>
      </c>
      <c r="Q46" s="164"/>
    </row>
    <row r="47" spans="1:17" ht="17.25" customHeight="1">
      <c r="A47" s="315"/>
      <c r="B47" s="64"/>
      <c r="C47" s="67" t="s">
        <v>118</v>
      </c>
      <c r="D47" s="67"/>
      <c r="E47" s="67"/>
      <c r="F47" s="62"/>
      <c r="G47" s="66" t="s">
        <v>77</v>
      </c>
      <c r="H47" s="65"/>
      <c r="I47" s="194" t="e">
        <f>N48</f>
        <v>#REF!</v>
      </c>
      <c r="J47" s="19"/>
      <c r="K47" s="23">
        <v>23</v>
      </c>
      <c r="L47" s="56" t="s">
        <v>194</v>
      </c>
      <c r="M47" s="56"/>
      <c r="N47" s="191">
        <v>0</v>
      </c>
      <c r="Q47" s="164"/>
    </row>
    <row r="48" spans="1:17" ht="18" customHeight="1">
      <c r="A48" s="315"/>
      <c r="B48" s="64"/>
      <c r="C48" s="67"/>
      <c r="D48" s="67"/>
      <c r="E48" s="67"/>
      <c r="F48" s="67"/>
      <c r="G48" s="67"/>
      <c r="H48" s="67"/>
      <c r="I48" s="110"/>
      <c r="J48" s="13"/>
      <c r="K48" s="31" t="s">
        <v>119</v>
      </c>
      <c r="L48" s="29"/>
      <c r="M48" s="41" t="s">
        <v>77</v>
      </c>
      <c r="N48" s="193" t="e">
        <f>SUM(N18:N47)</f>
        <v>#REF!</v>
      </c>
      <c r="Q48" s="164"/>
    </row>
    <row r="49" spans="1:17" ht="18" customHeight="1">
      <c r="A49" s="315"/>
      <c r="B49" s="64"/>
      <c r="C49" s="343" t="s">
        <v>120</v>
      </c>
      <c r="D49" s="343"/>
      <c r="E49" s="343"/>
      <c r="F49" s="65"/>
      <c r="G49" s="65"/>
      <c r="H49" s="65"/>
      <c r="I49" s="177" t="e">
        <f>I45-I47</f>
        <v>#REF!</v>
      </c>
      <c r="J49" s="15"/>
      <c r="M49" s="24"/>
      <c r="N49" s="15"/>
      <c r="Q49" s="164"/>
    </row>
    <row r="50" spans="1:17" ht="12.75">
      <c r="A50" s="315"/>
      <c r="B50" s="5"/>
      <c r="J50" s="15"/>
      <c r="K50" s="14" t="s">
        <v>121</v>
      </c>
      <c r="M50" s="22" t="s">
        <v>77</v>
      </c>
      <c r="N50" s="112">
        <v>0</v>
      </c>
      <c r="Q50" s="164"/>
    </row>
    <row r="51" spans="1:17" ht="15.75" customHeight="1">
      <c r="A51" s="315"/>
      <c r="B51" s="5" t="s">
        <v>122</v>
      </c>
      <c r="H51" s="76"/>
      <c r="J51" s="15"/>
      <c r="N51" s="15"/>
      <c r="Q51" s="164"/>
    </row>
    <row r="52" spans="1:17" ht="19.5" customHeight="1">
      <c r="A52" s="315"/>
      <c r="B52" s="342" t="s">
        <v>276</v>
      </c>
      <c r="C52" s="342"/>
      <c r="D52" s="342"/>
      <c r="E52" s="342"/>
      <c r="F52" s="342"/>
      <c r="G52" s="342"/>
      <c r="H52" s="342"/>
      <c r="I52" s="342"/>
      <c r="J52" s="342"/>
      <c r="N52" s="15"/>
      <c r="Q52" s="164"/>
    </row>
    <row r="53" spans="1:14" ht="12.75">
      <c r="A53" s="128"/>
      <c r="B53" s="272"/>
      <c r="C53" s="272"/>
      <c r="D53" s="272"/>
      <c r="E53" s="272"/>
      <c r="F53" s="272"/>
      <c r="G53" s="272"/>
      <c r="H53" s="272"/>
      <c r="I53" s="272"/>
      <c r="J53" s="259"/>
      <c r="K53" s="17"/>
      <c r="L53" s="265" t="s">
        <v>123</v>
      </c>
      <c r="M53" s="265"/>
      <c r="N53" s="266"/>
    </row>
    <row r="54" spans="1:14" ht="17.25" customHeight="1">
      <c r="A54" s="314"/>
      <c r="B54" s="267" t="s">
        <v>124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9"/>
    </row>
    <row r="55" spans="1:14" ht="12.75">
      <c r="A55" s="314"/>
      <c r="B55" s="16" t="s">
        <v>125</v>
      </c>
      <c r="C55" t="s">
        <v>126</v>
      </c>
      <c r="D55" t="s">
        <v>127</v>
      </c>
      <c r="N55" s="15"/>
    </row>
    <row r="56" spans="1:14" ht="12" customHeight="1">
      <c r="A56" s="314"/>
      <c r="B56" s="16" t="s">
        <v>128</v>
      </c>
      <c r="N56" s="15"/>
    </row>
    <row r="57" spans="1:14" ht="16.5" customHeight="1">
      <c r="A57" s="314"/>
      <c r="B57" s="16" t="s">
        <v>129</v>
      </c>
      <c r="N57" s="15"/>
    </row>
    <row r="58" spans="1:14" ht="12.75">
      <c r="A58" s="314"/>
      <c r="B58" s="16" t="s">
        <v>130</v>
      </c>
      <c r="N58" s="15"/>
    </row>
    <row r="59" spans="1:14" ht="9" customHeight="1">
      <c r="A59" s="314"/>
      <c r="B59" s="16"/>
      <c r="N59" s="15"/>
    </row>
    <row r="60" spans="1:14" ht="12.75">
      <c r="A60" s="314"/>
      <c r="B60" s="16"/>
      <c r="F60">
        <v>1</v>
      </c>
      <c r="G60" t="s">
        <v>131</v>
      </c>
      <c r="N60" s="15"/>
    </row>
    <row r="61" spans="1:14" ht="12.75">
      <c r="A61" s="314"/>
      <c r="B61" s="16"/>
      <c r="G61" t="s">
        <v>132</v>
      </c>
      <c r="N61" s="15"/>
    </row>
    <row r="62" spans="1:14" ht="12.75">
      <c r="A62" s="314"/>
      <c r="B62" s="16"/>
      <c r="F62">
        <v>2</v>
      </c>
      <c r="G62" t="s">
        <v>133</v>
      </c>
      <c r="N62" s="15"/>
    </row>
    <row r="63" spans="1:14" ht="12.75">
      <c r="A63" s="314"/>
      <c r="B63" s="16"/>
      <c r="C63" s="2"/>
      <c r="G63" t="s">
        <v>134</v>
      </c>
      <c r="N63" s="15"/>
    </row>
    <row r="64" spans="1:14" ht="9" customHeight="1">
      <c r="A64" s="314"/>
      <c r="B64" s="16"/>
      <c r="C64" s="2"/>
      <c r="N64" s="15"/>
    </row>
    <row r="65" spans="1:14" ht="14.25" customHeight="1">
      <c r="A65" s="314"/>
      <c r="B65" s="16"/>
      <c r="C65" s="5"/>
      <c r="D65" s="5"/>
      <c r="E65" s="5"/>
      <c r="F65" s="5"/>
      <c r="G65" s="5"/>
      <c r="H65" s="5"/>
      <c r="N65" s="15"/>
    </row>
    <row r="66" spans="1:14" ht="13.5" customHeight="1">
      <c r="A66" s="314"/>
      <c r="B66" s="20"/>
      <c r="C66" s="17"/>
      <c r="D66" s="17"/>
      <c r="E66" s="17"/>
      <c r="F66" s="17"/>
      <c r="G66" s="17"/>
      <c r="H66" s="17"/>
      <c r="I66" s="270" t="s">
        <v>135</v>
      </c>
      <c r="J66" s="270"/>
      <c r="K66" s="270"/>
      <c r="L66" s="270"/>
      <c r="M66" s="270"/>
      <c r="N66" s="271"/>
    </row>
    <row r="67" spans="2:14" ht="12.75">
      <c r="B67" s="28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13"/>
    </row>
    <row r="68" spans="2:14" ht="20.25">
      <c r="B68" s="262" t="s">
        <v>136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4"/>
    </row>
    <row r="69" spans="2:14" ht="20.25">
      <c r="B69" s="262" t="s">
        <v>137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4"/>
    </row>
    <row r="70" spans="2:14" ht="18.75">
      <c r="B70" s="58" t="s">
        <v>157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"/>
      <c r="N70" s="15"/>
    </row>
    <row r="71" spans="2:14" ht="18">
      <c r="B71" s="60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"/>
      <c r="N71" s="15"/>
    </row>
    <row r="72" spans="2:14" ht="18.75">
      <c r="B72" s="58" t="s">
        <v>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"/>
      <c r="N72" s="15"/>
    </row>
    <row r="73" spans="2:14" ht="18.75"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"/>
      <c r="N73" s="15"/>
    </row>
    <row r="74" spans="2:14" ht="18.75">
      <c r="B74" s="58" t="s">
        <v>4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"/>
      <c r="N74" s="15"/>
    </row>
    <row r="75" spans="2:14" ht="12.75">
      <c r="B75" s="1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5"/>
    </row>
    <row r="76" spans="2:14" ht="12.75">
      <c r="B76" s="1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5"/>
    </row>
    <row r="77" spans="2:14" ht="12.75">
      <c r="B77" s="1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5"/>
    </row>
    <row r="78" spans="2:14" ht="15.75">
      <c r="B78" s="16"/>
      <c r="C78" s="5"/>
      <c r="D78" s="5"/>
      <c r="E78" s="5"/>
      <c r="F78" s="5"/>
      <c r="G78" s="5"/>
      <c r="H78" s="5"/>
      <c r="I78" s="5"/>
      <c r="J78" s="5"/>
      <c r="K78" s="5"/>
      <c r="L78" s="328" t="s">
        <v>138</v>
      </c>
      <c r="M78" s="328"/>
      <c r="N78" s="329"/>
    </row>
    <row r="79" spans="2:14" ht="20.25">
      <c r="B79" s="16"/>
      <c r="C79" s="5"/>
      <c r="D79" s="5"/>
      <c r="E79" s="5"/>
      <c r="F79" s="5"/>
      <c r="G79" s="5"/>
      <c r="H79" s="5"/>
      <c r="I79" s="5"/>
      <c r="J79" s="5"/>
      <c r="K79" s="5"/>
      <c r="L79" s="40"/>
      <c r="M79" s="40"/>
      <c r="N79" s="32"/>
    </row>
    <row r="80" spans="2:14" ht="20.25">
      <c r="B80" s="20"/>
      <c r="C80" s="17"/>
      <c r="D80" s="17"/>
      <c r="E80" s="17"/>
      <c r="F80" s="17"/>
      <c r="G80" s="17"/>
      <c r="H80" s="17"/>
      <c r="I80" s="17"/>
      <c r="J80" s="17"/>
      <c r="K80" s="17"/>
      <c r="L80" s="46"/>
      <c r="M80" s="46"/>
      <c r="N80" s="47"/>
    </row>
    <row r="81" spans="2:14" ht="20.25">
      <c r="B81" s="28"/>
      <c r="C81" s="24"/>
      <c r="D81" s="24"/>
      <c r="E81" s="24"/>
      <c r="F81" s="24"/>
      <c r="G81" s="24"/>
      <c r="H81" s="24"/>
      <c r="I81" s="24"/>
      <c r="J81" s="24"/>
      <c r="K81" s="24"/>
      <c r="L81" s="44"/>
      <c r="M81" s="44"/>
      <c r="N81" s="45"/>
    </row>
    <row r="82" spans="2:14" ht="15.75">
      <c r="B82" s="34" t="s">
        <v>139</v>
      </c>
      <c r="C82" s="5"/>
      <c r="D82" s="5"/>
      <c r="E82" s="330" t="e">
        <f>I49</f>
        <v>#REF!</v>
      </c>
      <c r="F82" s="330"/>
      <c r="G82" s="330"/>
      <c r="H82" s="5" t="s">
        <v>24</v>
      </c>
      <c r="I82" s="5"/>
      <c r="J82" s="5"/>
      <c r="K82" s="5"/>
      <c r="L82" s="5"/>
      <c r="M82" s="5"/>
      <c r="N82" s="15"/>
    </row>
    <row r="83" spans="2:14" ht="12.75">
      <c r="B83" s="260" t="str">
        <f>$B$52</f>
        <v> Rupees THIRTEEN Thousand  NINE Hundred and FIFTY SIX  only</v>
      </c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15"/>
    </row>
    <row r="84" spans="2:14" ht="12.75">
      <c r="B84" s="16" t="s">
        <v>140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5"/>
    </row>
    <row r="85" spans="2:14" ht="12.75">
      <c r="B85" s="1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5"/>
    </row>
    <row r="86" spans="2:14" ht="12.75">
      <c r="B86" s="16" t="s">
        <v>141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5"/>
    </row>
    <row r="87" spans="2:14" ht="12.75">
      <c r="B87" s="1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5"/>
    </row>
    <row r="88" spans="2:14" ht="12.75">
      <c r="B88" s="1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5"/>
    </row>
    <row r="89" spans="2:14" ht="12.75">
      <c r="B89" s="1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5"/>
    </row>
    <row r="90" spans="2:14" ht="12.75">
      <c r="B90" s="1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5"/>
    </row>
    <row r="91" spans="2:14" ht="15.75">
      <c r="B91" s="34" t="s">
        <v>142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5"/>
    </row>
    <row r="92" spans="2:14" ht="20.25">
      <c r="B92" s="3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5"/>
    </row>
    <row r="93" spans="2:14" ht="12.75">
      <c r="B93" s="1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5"/>
    </row>
    <row r="94" spans="2:14" ht="12.75">
      <c r="B94" s="1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5"/>
    </row>
    <row r="95" spans="2:14" ht="12.75">
      <c r="B95" s="1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5"/>
    </row>
    <row r="96" spans="2:14" ht="15.75">
      <c r="B96" s="333" t="s">
        <v>143</v>
      </c>
      <c r="C96" s="334"/>
      <c r="D96" s="334"/>
      <c r="E96" s="5"/>
      <c r="F96" s="5"/>
      <c r="G96" s="5"/>
      <c r="H96" s="5"/>
      <c r="I96" s="5"/>
      <c r="J96" s="5"/>
      <c r="K96" s="5"/>
      <c r="L96" s="328" t="s">
        <v>138</v>
      </c>
      <c r="M96" s="328"/>
      <c r="N96" s="329"/>
    </row>
    <row r="97" spans="2:14" ht="12.75">
      <c r="B97" s="1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15"/>
    </row>
    <row r="98" spans="2:14" ht="12.75"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9"/>
    </row>
    <row r="99" spans="2:14" ht="12.75">
      <c r="B99" s="28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3"/>
    </row>
    <row r="100" spans="2:14" ht="24.75" customHeight="1">
      <c r="B100" s="335" t="s">
        <v>144</v>
      </c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7"/>
    </row>
    <row r="101" spans="2:14" ht="15.75">
      <c r="B101" s="16"/>
      <c r="C101" s="5"/>
      <c r="D101" s="5"/>
      <c r="E101" s="43"/>
      <c r="F101" s="5"/>
      <c r="G101" s="5"/>
      <c r="H101" s="5"/>
      <c r="I101" s="5"/>
      <c r="J101" s="5"/>
      <c r="K101" s="5"/>
      <c r="L101" s="5"/>
      <c r="M101" s="5"/>
      <c r="N101" s="15"/>
    </row>
    <row r="102" spans="2:14" ht="15.75">
      <c r="B102" s="34" t="s">
        <v>145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5"/>
    </row>
    <row r="103" spans="2:14" ht="15.75">
      <c r="B103" s="34" t="s">
        <v>146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5"/>
    </row>
    <row r="104" spans="2:14" ht="12.75">
      <c r="B104" s="1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5"/>
    </row>
    <row r="105" spans="2:14" ht="12.75">
      <c r="B105" s="35" t="s">
        <v>147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5"/>
    </row>
    <row r="106" spans="2:14" ht="12.75">
      <c r="B106" s="1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5"/>
    </row>
    <row r="107" spans="2:14" ht="12.75">
      <c r="B107" s="35">
        <v>3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5"/>
    </row>
    <row r="108" spans="2:14" ht="12.75">
      <c r="B108" s="1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5"/>
    </row>
    <row r="109" spans="2:14" ht="12.75">
      <c r="B109" s="26"/>
      <c r="C109" s="49"/>
      <c r="D109" s="49"/>
      <c r="E109" s="97"/>
      <c r="F109" s="338"/>
      <c r="G109" s="338"/>
      <c r="H109" s="70"/>
      <c r="I109" s="98"/>
      <c r="J109" s="98"/>
      <c r="K109" s="99"/>
      <c r="L109" s="5"/>
      <c r="M109" s="5"/>
      <c r="N109" s="15"/>
    </row>
    <row r="110" spans="2:14" ht="18.75" customHeight="1">
      <c r="B110" s="125"/>
      <c r="C110" s="49"/>
      <c r="D110" s="49"/>
      <c r="E110" s="53"/>
      <c r="F110" s="299"/>
      <c r="G110" s="299"/>
      <c r="H110" s="53"/>
      <c r="I110" s="53"/>
      <c r="J110" s="100"/>
      <c r="K110" s="101"/>
      <c r="L110" s="5"/>
      <c r="M110" s="5"/>
      <c r="N110" s="15"/>
    </row>
    <row r="111" spans="2:14" ht="18.75" customHeight="1">
      <c r="B111" s="125"/>
      <c r="C111" s="49"/>
      <c r="D111" s="49"/>
      <c r="E111" s="53"/>
      <c r="F111" s="299"/>
      <c r="G111" s="299"/>
      <c r="H111" s="53"/>
      <c r="I111" s="53"/>
      <c r="J111" s="53"/>
      <c r="K111" s="101"/>
      <c r="L111" s="5"/>
      <c r="M111" s="5"/>
      <c r="N111" s="15"/>
    </row>
    <row r="112" spans="2:14" ht="12.75">
      <c r="B112" s="1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5"/>
    </row>
    <row r="113" spans="2:11" ht="12.75">
      <c r="B113" s="16"/>
      <c r="C113" s="5"/>
      <c r="D113" s="5"/>
      <c r="E113" s="5"/>
      <c r="F113" s="5"/>
      <c r="G113" s="5"/>
      <c r="H113" s="5"/>
      <c r="I113" s="5"/>
      <c r="J113" s="5"/>
      <c r="K113" s="5"/>
    </row>
    <row r="114" spans="2:14" ht="15.75">
      <c r="B114" s="16"/>
      <c r="C114" s="5"/>
      <c r="D114" s="5"/>
      <c r="E114" s="5"/>
      <c r="F114" s="5"/>
      <c r="G114" s="5"/>
      <c r="H114" s="5"/>
      <c r="I114" s="5"/>
      <c r="J114" s="5"/>
      <c r="K114" s="5"/>
      <c r="L114" s="331" t="s">
        <v>138</v>
      </c>
      <c r="M114" s="331"/>
      <c r="N114" s="332"/>
    </row>
    <row r="115" spans="2:14" ht="12.75">
      <c r="B115" s="20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9"/>
    </row>
    <row r="116" spans="2:14" ht="20.25">
      <c r="B116" s="42" t="s">
        <v>148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3"/>
    </row>
    <row r="117" spans="2:14" ht="12.75">
      <c r="B117" s="1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5"/>
    </row>
    <row r="118" spans="2:14" ht="12.75">
      <c r="B118" s="1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5"/>
    </row>
    <row r="119" spans="2:14" ht="12.75">
      <c r="B119" s="1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5"/>
    </row>
    <row r="120" spans="2:14" ht="12.75">
      <c r="B120" s="1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5"/>
    </row>
    <row r="121" spans="2:14" ht="20.25" customHeight="1">
      <c r="B121" s="16"/>
      <c r="M121" s="5"/>
      <c r="N121" s="15"/>
    </row>
    <row r="122" spans="2:14" ht="21.75" customHeight="1">
      <c r="B122" s="16"/>
      <c r="M122" s="5"/>
      <c r="N122" s="15"/>
    </row>
    <row r="123" spans="2:14" ht="24.75" customHeight="1">
      <c r="B123" s="16"/>
      <c r="M123" s="5"/>
      <c r="N123" s="15"/>
    </row>
    <row r="124" spans="2:14" ht="12.75">
      <c r="B124" s="26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5"/>
      <c r="N124" s="15"/>
    </row>
    <row r="125" spans="2:14" ht="12.75"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9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32" ht="15.75">
      <c r="L132" s="92"/>
    </row>
    <row r="133" ht="24.75" customHeight="1">
      <c r="L133" s="92"/>
    </row>
    <row r="134" ht="23.25" customHeight="1">
      <c r="L134" s="92"/>
    </row>
    <row r="135" ht="33" customHeight="1"/>
  </sheetData>
  <mergeCells count="45">
    <mergeCell ref="D11:H11"/>
    <mergeCell ref="D8:H8"/>
    <mergeCell ref="A1:A14"/>
    <mergeCell ref="B52:J52"/>
    <mergeCell ref="C42:E42"/>
    <mergeCell ref="C43:E43"/>
    <mergeCell ref="C45:E45"/>
    <mergeCell ref="C49:E49"/>
    <mergeCell ref="C38:E38"/>
    <mergeCell ref="C40:E40"/>
    <mergeCell ref="L114:N114"/>
    <mergeCell ref="B96:D96"/>
    <mergeCell ref="L96:N96"/>
    <mergeCell ref="B100:N100"/>
    <mergeCell ref="F109:G109"/>
    <mergeCell ref="F110:G110"/>
    <mergeCell ref="F111:G111"/>
    <mergeCell ref="B83:M83"/>
    <mergeCell ref="B68:N68"/>
    <mergeCell ref="B69:N69"/>
    <mergeCell ref="L78:N78"/>
    <mergeCell ref="E82:G82"/>
    <mergeCell ref="L53:N53"/>
    <mergeCell ref="B54:N54"/>
    <mergeCell ref="I66:N66"/>
    <mergeCell ref="B53:J53"/>
    <mergeCell ref="C41:E41"/>
    <mergeCell ref="K16:L16"/>
    <mergeCell ref="B32:D32"/>
    <mergeCell ref="C34:E34"/>
    <mergeCell ref="C35:E35"/>
    <mergeCell ref="M12:N12"/>
    <mergeCell ref="L15:N15"/>
    <mergeCell ref="D14:G14"/>
    <mergeCell ref="C39:E39"/>
    <mergeCell ref="A54:A66"/>
    <mergeCell ref="A16:A52"/>
    <mergeCell ref="E10:I10"/>
    <mergeCell ref="B1:N1"/>
    <mergeCell ref="B2:N2"/>
    <mergeCell ref="B3:C3"/>
    <mergeCell ref="J6:K7"/>
    <mergeCell ref="L6:M7"/>
    <mergeCell ref="L3:L4"/>
    <mergeCell ref="D12:G12"/>
  </mergeCells>
  <printOptions horizontalCentered="1"/>
  <pageMargins left="0.42" right="0.5" top="0.73" bottom="1" header="0.27" footer="0.5"/>
  <pageSetup horizontalDpi="180" verticalDpi="180" orientation="portrait" paperSize="5" scale="97" r:id="rId2"/>
  <rowBreaks count="1" manualBreakCount="1">
    <brk id="6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37">
      <selection activeCell="Q21" sqref="Q21"/>
    </sheetView>
  </sheetViews>
  <sheetFormatPr defaultColWidth="9.140625" defaultRowHeight="12.75"/>
  <cols>
    <col min="1" max="1" width="15.28125" style="49" customWidth="1"/>
    <col min="2" max="2" width="9.140625" style="6" customWidth="1"/>
    <col min="3" max="3" width="8.7109375" style="6" customWidth="1"/>
    <col min="4" max="4" width="2.421875" style="6" customWidth="1"/>
    <col min="5" max="6" width="7.421875" style="6" customWidth="1"/>
    <col min="7" max="7" width="2.8515625" style="6" customWidth="1"/>
    <col min="8" max="8" width="6.00390625" style="6" customWidth="1"/>
    <col min="9" max="9" width="7.140625" style="6" customWidth="1"/>
    <col min="10" max="10" width="5.57421875" style="6" customWidth="1"/>
    <col min="11" max="11" width="2.28125" style="6" customWidth="1"/>
    <col min="12" max="12" width="5.7109375" style="6" customWidth="1"/>
    <col min="13" max="13" width="4.28125" style="6" customWidth="1"/>
    <col min="14" max="14" width="9.28125" style="6" customWidth="1"/>
    <col min="15" max="16384" width="9.140625" style="6" customWidth="1"/>
  </cols>
  <sheetData>
    <row r="1" spans="1:16" ht="15.75">
      <c r="A1" s="354" t="s">
        <v>174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49"/>
      <c r="P1" s="49"/>
    </row>
    <row r="2" spans="1:14" ht="15.75">
      <c r="A2" s="357" t="s">
        <v>35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6:14" ht="16.5" customHeight="1">
      <c r="F3" s="358" t="s">
        <v>36</v>
      </c>
      <c r="G3" s="358"/>
      <c r="H3" s="358"/>
      <c r="I3" s="338"/>
      <c r="J3" s="358"/>
      <c r="K3" s="358"/>
      <c r="L3" s="358"/>
      <c r="N3" s="49"/>
    </row>
    <row r="4" spans="1:14" ht="15.75">
      <c r="A4" s="117" t="s">
        <v>37</v>
      </c>
      <c r="B4" s="144" t="s">
        <v>163</v>
      </c>
      <c r="C4" s="49"/>
      <c r="D4" s="49"/>
      <c r="E4" s="50"/>
      <c r="F4" s="49"/>
      <c r="G4" s="49" t="s">
        <v>38</v>
      </c>
      <c r="H4" s="56"/>
      <c r="I4" s="79"/>
      <c r="J4" s="56"/>
      <c r="L4" s="50"/>
      <c r="N4" s="49"/>
    </row>
    <row r="5" spans="1:14" ht="12.75">
      <c r="A5" s="74"/>
      <c r="B5" s="49"/>
      <c r="E5" s="49"/>
      <c r="F5" s="359" t="s">
        <v>39</v>
      </c>
      <c r="G5" s="360"/>
      <c r="H5" s="77"/>
      <c r="I5" s="49"/>
      <c r="J5" s="49"/>
      <c r="K5" s="80"/>
      <c r="L5" s="50"/>
      <c r="N5" s="49"/>
    </row>
    <row r="6" spans="1:14" ht="15.75">
      <c r="A6" s="117" t="s">
        <v>176</v>
      </c>
      <c r="B6" s="356" t="s">
        <v>177</v>
      </c>
      <c r="C6" s="356"/>
      <c r="F6" s="359"/>
      <c r="G6" s="360"/>
      <c r="H6" s="81"/>
      <c r="I6" s="56"/>
      <c r="J6" s="56"/>
      <c r="K6" s="82"/>
      <c r="L6" s="50"/>
      <c r="N6" s="49"/>
    </row>
    <row r="7" spans="1:14" ht="12.75">
      <c r="A7" s="74"/>
      <c r="F7" s="81"/>
      <c r="G7" s="56"/>
      <c r="H7" s="56"/>
      <c r="I7" s="56"/>
      <c r="J7" s="56"/>
      <c r="K7" s="56"/>
      <c r="L7" s="82"/>
      <c r="N7" s="49"/>
    </row>
    <row r="8" spans="1:14" ht="15.75">
      <c r="A8" s="117" t="s">
        <v>40</v>
      </c>
      <c r="B8" s="355" t="str">
        <f>APTC!D8</f>
        <v>0415 - 2202 - 012</v>
      </c>
      <c r="C8" s="355"/>
      <c r="K8" s="49"/>
      <c r="N8" s="49"/>
    </row>
    <row r="9" spans="1:14" ht="18" customHeight="1">
      <c r="A9" s="136" t="s">
        <v>185</v>
      </c>
      <c r="C9" s="345" t="str">
        <f>APTC!E10</f>
        <v>Mandal Educational Officer</v>
      </c>
      <c r="D9" s="345"/>
      <c r="E9" s="345"/>
      <c r="F9" s="345"/>
      <c r="H9" s="143" t="s">
        <v>41</v>
      </c>
      <c r="I9" s="137"/>
      <c r="J9" s="137"/>
      <c r="K9" s="137"/>
      <c r="L9" s="137"/>
      <c r="M9" s="137"/>
      <c r="N9" s="74"/>
    </row>
    <row r="10" spans="1:14" ht="15.75">
      <c r="A10" s="78"/>
      <c r="B10" s="351"/>
      <c r="C10" s="351"/>
      <c r="D10" s="351"/>
      <c r="E10" s="351"/>
      <c r="H10" s="352" t="str">
        <f>APTC!L10</f>
        <v>MANDAL PARISHAD - UNDRAJAVRAM</v>
      </c>
      <c r="I10" s="352"/>
      <c r="J10" s="352"/>
      <c r="K10" s="352"/>
      <c r="L10" s="352"/>
      <c r="M10" s="352"/>
      <c r="N10" s="352"/>
    </row>
    <row r="11" spans="1:14" ht="15">
      <c r="A11" s="136" t="s">
        <v>42</v>
      </c>
      <c r="C11" s="144" t="s">
        <v>162</v>
      </c>
      <c r="H11" s="143" t="s">
        <v>164</v>
      </c>
      <c r="I11" s="137"/>
      <c r="J11" s="137"/>
      <c r="K11" s="137"/>
      <c r="L11" s="137"/>
      <c r="M11" s="137"/>
      <c r="N11" s="74"/>
    </row>
    <row r="12" spans="1:14" ht="5.25" customHeight="1">
      <c r="A12" s="84"/>
      <c r="D12" s="49"/>
      <c r="N12" s="49"/>
    </row>
    <row r="13" spans="1:14" ht="19.5" customHeight="1">
      <c r="A13" s="49" t="s">
        <v>43</v>
      </c>
      <c r="C13" s="142">
        <v>2202</v>
      </c>
      <c r="D13" s="36"/>
      <c r="E13" s="129">
        <v>0</v>
      </c>
      <c r="F13" s="129">
        <v>1</v>
      </c>
      <c r="G13" s="130"/>
      <c r="H13" s="131">
        <v>1</v>
      </c>
      <c r="I13" s="129">
        <v>0</v>
      </c>
      <c r="J13" s="129">
        <v>3</v>
      </c>
      <c r="K13" s="132"/>
      <c r="L13" s="129">
        <v>0</v>
      </c>
      <c r="M13" s="129">
        <v>5</v>
      </c>
      <c r="N13" s="49"/>
    </row>
    <row r="14" spans="4:14" ht="24.75" customHeight="1">
      <c r="D14" s="49"/>
      <c r="H14" s="151">
        <v>0</v>
      </c>
      <c r="I14" s="151">
        <v>1</v>
      </c>
      <c r="J14" s="151">
        <v>0</v>
      </c>
      <c r="K14" s="49"/>
      <c r="N14" s="49"/>
    </row>
    <row r="15" spans="1:14" ht="12.75" customHeight="1">
      <c r="A15" s="49" t="s">
        <v>44</v>
      </c>
      <c r="C15" s="353" t="s">
        <v>45</v>
      </c>
      <c r="E15" s="6" t="s">
        <v>46</v>
      </c>
      <c r="H15" s="346" t="s">
        <v>47</v>
      </c>
      <c r="I15" s="6" t="s">
        <v>48</v>
      </c>
      <c r="M15" s="350">
        <f>C13</f>
        <v>2202</v>
      </c>
      <c r="N15" s="350"/>
    </row>
    <row r="16" spans="1:14" ht="12.75" customHeight="1">
      <c r="A16" s="85" t="s">
        <v>49</v>
      </c>
      <c r="C16" s="347"/>
      <c r="E16" s="6" t="s">
        <v>50</v>
      </c>
      <c r="H16" s="347"/>
      <c r="I16" s="6" t="s">
        <v>51</v>
      </c>
      <c r="M16" s="350"/>
      <c r="N16" s="350"/>
    </row>
    <row r="17" spans="1:14" ht="8.25" customHeight="1">
      <c r="A17" s="83"/>
      <c r="N17" s="49"/>
    </row>
    <row r="18" spans="1:14" ht="15">
      <c r="A18" s="86" t="s">
        <v>52</v>
      </c>
      <c r="B18" s="133">
        <f>APTC!I45</f>
        <v>122936</v>
      </c>
      <c r="C18" s="6" t="s">
        <v>53</v>
      </c>
      <c r="F18" s="121" t="e">
        <f>APTC!I47</f>
        <v>#REF!</v>
      </c>
      <c r="G18" s="87" t="s">
        <v>23</v>
      </c>
      <c r="J18" s="6" t="s">
        <v>54</v>
      </c>
      <c r="L18" s="348" t="e">
        <f>APTC!I49</f>
        <v>#REF!</v>
      </c>
      <c r="M18" s="349"/>
      <c r="N18" s="88" t="s">
        <v>23</v>
      </c>
    </row>
    <row r="19" ht="12.75">
      <c r="N19" s="49"/>
    </row>
    <row r="20" spans="1:14" ht="17.25" customHeight="1">
      <c r="A20" s="49" t="s">
        <v>55</v>
      </c>
      <c r="B20" s="374" t="str">
        <f>APTC!B52</f>
        <v> Rupees THIRTEEN Thousand  NINE Hundred and FIFTY SIX  only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6"/>
      <c r="N20" s="6" t="s">
        <v>25</v>
      </c>
    </row>
    <row r="21" ht="9" customHeight="1">
      <c r="N21" s="49"/>
    </row>
    <row r="22" spans="1:14" ht="15.75">
      <c r="A22" s="117" t="s">
        <v>159</v>
      </c>
      <c r="N22" s="49"/>
    </row>
    <row r="23" spans="1:14" ht="15.75">
      <c r="A23" s="117" t="s">
        <v>56</v>
      </c>
      <c r="N23" s="49"/>
    </row>
    <row r="24" spans="1:14" ht="21.75" customHeight="1">
      <c r="A24" s="78"/>
      <c r="B24" s="89" t="s">
        <v>57</v>
      </c>
      <c r="N24" s="49"/>
    </row>
    <row r="25" spans="1:14" ht="21.75" customHeight="1">
      <c r="A25" s="78"/>
      <c r="B25" s="89" t="s">
        <v>58</v>
      </c>
      <c r="N25" s="49"/>
    </row>
    <row r="26" spans="1:14" ht="15.75">
      <c r="A26" s="117" t="s">
        <v>59</v>
      </c>
      <c r="D26" s="372" t="s">
        <v>60</v>
      </c>
      <c r="E26" s="372"/>
      <c r="F26" s="372"/>
      <c r="N26" s="49"/>
    </row>
    <row r="27" spans="10:14" ht="12.75">
      <c r="J27" s="372" t="s">
        <v>61</v>
      </c>
      <c r="K27" s="372"/>
      <c r="L27" s="372"/>
      <c r="N27" s="49"/>
    </row>
    <row r="28" ht="12.75">
      <c r="N28" s="49"/>
    </row>
    <row r="29" spans="10:14" ht="15.75">
      <c r="J29" s="373" t="s">
        <v>62</v>
      </c>
      <c r="K29" s="373"/>
      <c r="L29" s="373"/>
      <c r="N29" s="49"/>
    </row>
    <row r="30" spans="4:14" ht="12.75">
      <c r="D30" s="6" t="s">
        <v>63</v>
      </c>
      <c r="J30" s="372" t="s">
        <v>64</v>
      </c>
      <c r="K30" s="372"/>
      <c r="L30" s="372"/>
      <c r="N30" s="49"/>
    </row>
    <row r="31" spans="2:1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ht="12.75">
      <c r="N32" s="49"/>
    </row>
    <row r="33" ht="12.75">
      <c r="N33" s="49"/>
    </row>
    <row r="34" ht="12.75">
      <c r="N34" s="49"/>
    </row>
    <row r="35" ht="12.75">
      <c r="N35" s="49"/>
    </row>
    <row r="36" ht="12.75">
      <c r="N36" s="49"/>
    </row>
    <row r="37" ht="12.75">
      <c r="N37" s="49"/>
    </row>
    <row r="38" ht="12.75">
      <c r="N38" s="49"/>
    </row>
    <row r="39" ht="12.75">
      <c r="N39" s="49"/>
    </row>
    <row r="40" spans="2:15" ht="12.7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4" ht="15.75">
      <c r="A41" s="354" t="s">
        <v>204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</row>
    <row r="42" spans="1:14" ht="15.75">
      <c r="A42" s="357" t="s">
        <v>175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</row>
    <row r="43" spans="1:14" ht="15.75">
      <c r="A43" s="357" t="s">
        <v>14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</row>
    <row r="44" spans="1:14" ht="15.75">
      <c r="A44" s="13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137"/>
      <c r="M44" s="137"/>
      <c r="N44" s="74"/>
    </row>
    <row r="45" spans="1:15" ht="15.75">
      <c r="A45" s="117" t="s">
        <v>15</v>
      </c>
      <c r="B45" s="74"/>
      <c r="C45" s="368" t="str">
        <f>B8</f>
        <v>0415 - 2202 - 012</v>
      </c>
      <c r="D45" s="369"/>
      <c r="E45" s="370"/>
      <c r="F45" s="145"/>
      <c r="G45" s="145" t="s">
        <v>16</v>
      </c>
      <c r="H45" s="145"/>
      <c r="I45" s="146" t="s">
        <v>163</v>
      </c>
      <c r="J45" s="74"/>
      <c r="K45" s="74"/>
      <c r="L45" s="137"/>
      <c r="M45" s="137"/>
      <c r="N45" s="74"/>
      <c r="O45" s="49"/>
    </row>
    <row r="46" spans="1:14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137"/>
      <c r="M46" s="137"/>
      <c r="N46" s="137"/>
    </row>
    <row r="47" spans="1:14" ht="12.75">
      <c r="A47" s="135" t="s">
        <v>186</v>
      </c>
      <c r="B47" s="147"/>
      <c r="C47" s="361" t="str">
        <f>C9</f>
        <v>Mandal Educational Officer</v>
      </c>
      <c r="D47" s="361"/>
      <c r="E47" s="361"/>
      <c r="F47" s="361"/>
      <c r="G47" s="147"/>
      <c r="H47" s="147" t="s">
        <v>187</v>
      </c>
      <c r="I47" s="147"/>
      <c r="J47" s="147"/>
      <c r="K47" s="147"/>
      <c r="L47" s="148"/>
      <c r="M47" s="148"/>
      <c r="N47" s="148"/>
    </row>
    <row r="48" spans="1:14" ht="15.75">
      <c r="A48" s="134"/>
      <c r="B48" s="371" t="str">
        <f>APTC!L10</f>
        <v>MANDAL PARISHAD - UNDRAJAVRAM</v>
      </c>
      <c r="C48" s="371"/>
      <c r="D48" s="371"/>
      <c r="E48" s="371"/>
      <c r="F48" s="371"/>
      <c r="G48" s="371"/>
      <c r="H48" s="371"/>
      <c r="I48" s="74"/>
      <c r="J48" s="74"/>
      <c r="K48" s="74"/>
      <c r="L48" s="137"/>
      <c r="M48" s="137"/>
      <c r="N48" s="137"/>
    </row>
    <row r="49" spans="1:11" ht="12.75">
      <c r="A49" s="74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5.75">
      <c r="A50" s="117" t="s">
        <v>17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5.75">
      <c r="A51" s="117" t="s">
        <v>18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5.75">
      <c r="A52" s="117" t="s">
        <v>19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5.75">
      <c r="A53" s="117" t="s">
        <v>165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2:11" ht="12.75"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2:13" ht="12.75">
      <c r="B55" s="49" t="s">
        <v>20</v>
      </c>
      <c r="E55" s="90" t="str">
        <f>APTC!D14</f>
        <v>         /2012-13</v>
      </c>
      <c r="F55" s="75" t="s">
        <v>21</v>
      </c>
      <c r="I55" s="49" t="s">
        <v>22</v>
      </c>
      <c r="J55" s="362" t="e">
        <f>APTC!I49</f>
        <v>#REF!</v>
      </c>
      <c r="K55" s="363"/>
      <c r="L55" s="364"/>
      <c r="M55" s="91" t="s">
        <v>23</v>
      </c>
    </row>
    <row r="56" spans="2:11" ht="12.75">
      <c r="B56" s="49"/>
      <c r="C56" s="49"/>
      <c r="D56" s="49"/>
      <c r="E56" s="49"/>
      <c r="F56" s="49"/>
      <c r="G56" s="49"/>
      <c r="H56" s="49"/>
      <c r="I56" s="49"/>
      <c r="J56" s="114"/>
      <c r="K56" s="49"/>
    </row>
    <row r="57" spans="2:14" ht="21.75" customHeight="1">
      <c r="B57" s="49" t="s">
        <v>24</v>
      </c>
      <c r="C57" s="365" t="str">
        <f>APTC!B52</f>
        <v> Rupees THIRTEEN Thousand  NINE Hundred and FIFTY SIX  only</v>
      </c>
      <c r="D57" s="366"/>
      <c r="E57" s="366"/>
      <c r="F57" s="366"/>
      <c r="G57" s="366"/>
      <c r="H57" s="366"/>
      <c r="I57" s="366"/>
      <c r="J57" s="366"/>
      <c r="K57" s="366"/>
      <c r="L57" s="366"/>
      <c r="M57" s="367"/>
      <c r="N57" s="49" t="s">
        <v>25</v>
      </c>
    </row>
    <row r="58" spans="2:11" ht="12.75"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2:14" ht="15.75">
      <c r="B59" s="117" t="s">
        <v>26</v>
      </c>
      <c r="C59" s="74"/>
      <c r="D59" s="74"/>
      <c r="E59" s="74"/>
      <c r="F59" s="74"/>
      <c r="G59" s="74"/>
      <c r="H59" s="74"/>
      <c r="I59" s="74"/>
      <c r="J59" s="74"/>
      <c r="K59" s="74"/>
      <c r="L59" s="137"/>
      <c r="M59" s="137"/>
      <c r="N59" s="137"/>
    </row>
    <row r="60" spans="2:14" ht="15.75">
      <c r="B60" s="117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137"/>
      <c r="M60" s="137"/>
      <c r="N60" s="137"/>
    </row>
    <row r="61" spans="2:14" ht="12.7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137"/>
      <c r="M61" s="137"/>
      <c r="N61" s="137"/>
    </row>
    <row r="62" spans="2:14" ht="12.7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137"/>
      <c r="M62" s="137"/>
      <c r="N62" s="137"/>
    </row>
    <row r="63" spans="2:14" ht="15.75">
      <c r="B63" s="117" t="s">
        <v>28</v>
      </c>
      <c r="C63" s="74"/>
      <c r="D63" s="74"/>
      <c r="E63" s="74"/>
      <c r="F63" s="74"/>
      <c r="G63" s="74"/>
      <c r="H63" s="74"/>
      <c r="I63" s="74"/>
      <c r="J63" s="74"/>
      <c r="K63" s="74"/>
      <c r="L63" s="137"/>
      <c r="M63" s="137"/>
      <c r="N63" s="137"/>
    </row>
    <row r="64" spans="2:14" ht="15.75">
      <c r="B64" s="117" t="s">
        <v>29</v>
      </c>
      <c r="C64" s="74"/>
      <c r="D64" s="74"/>
      <c r="E64" s="74"/>
      <c r="F64" s="74"/>
      <c r="G64" s="74"/>
      <c r="H64" s="74"/>
      <c r="I64" s="74"/>
      <c r="J64" s="74"/>
      <c r="K64" s="74"/>
      <c r="L64" s="137"/>
      <c r="M64" s="137"/>
      <c r="N64" s="137"/>
    </row>
    <row r="65" spans="2:14" ht="15.75">
      <c r="B65" s="117" t="s">
        <v>30</v>
      </c>
      <c r="C65" s="74"/>
      <c r="D65" s="74"/>
      <c r="E65" s="74"/>
      <c r="F65" s="74"/>
      <c r="G65" s="74"/>
      <c r="H65" s="74"/>
      <c r="I65" s="74"/>
      <c r="J65" s="74"/>
      <c r="K65" s="74"/>
      <c r="L65" s="137"/>
      <c r="M65" s="137"/>
      <c r="N65" s="137"/>
    </row>
    <row r="66" spans="2:14" ht="15.75">
      <c r="B66" s="117"/>
      <c r="C66" s="74"/>
      <c r="D66" s="74"/>
      <c r="E66" s="74"/>
      <c r="F66" s="74"/>
      <c r="G66" s="74"/>
      <c r="H66" s="74"/>
      <c r="I66" s="74"/>
      <c r="J66" s="74"/>
      <c r="K66" s="74"/>
      <c r="L66" s="137"/>
      <c r="M66" s="137"/>
      <c r="N66" s="137"/>
    </row>
    <row r="67" spans="2:14" ht="15.75">
      <c r="B67" s="117" t="s">
        <v>31</v>
      </c>
      <c r="C67" s="74"/>
      <c r="D67" s="74"/>
      <c r="E67" s="74"/>
      <c r="F67" s="74"/>
      <c r="G67" s="74"/>
      <c r="H67" s="74"/>
      <c r="I67" s="74"/>
      <c r="J67" s="74"/>
      <c r="K67" s="74"/>
      <c r="L67" s="137"/>
      <c r="M67" s="137"/>
      <c r="N67" s="137"/>
    </row>
    <row r="68" spans="2:14" ht="15.75">
      <c r="B68" s="117" t="s">
        <v>32</v>
      </c>
      <c r="C68" s="74"/>
      <c r="D68" s="74"/>
      <c r="E68" s="74"/>
      <c r="F68" s="74"/>
      <c r="G68" s="74"/>
      <c r="H68" s="74"/>
      <c r="I68" s="74"/>
      <c r="J68" s="74"/>
      <c r="K68" s="74"/>
      <c r="L68" s="137"/>
      <c r="M68" s="137"/>
      <c r="N68" s="137"/>
    </row>
    <row r="69" spans="2:14" ht="15.75">
      <c r="B69" s="117" t="s">
        <v>33</v>
      </c>
      <c r="C69" s="74"/>
      <c r="D69" s="74"/>
      <c r="E69" s="74"/>
      <c r="F69" s="74"/>
      <c r="G69" s="74"/>
      <c r="H69" s="74"/>
      <c r="I69" s="74"/>
      <c r="J69" s="74"/>
      <c r="K69" s="74"/>
      <c r="L69" s="137"/>
      <c r="M69" s="137"/>
      <c r="N69" s="137"/>
    </row>
    <row r="70" spans="2:14" ht="15.75">
      <c r="B70" s="117" t="s">
        <v>34</v>
      </c>
      <c r="C70" s="74"/>
      <c r="D70" s="74"/>
      <c r="E70" s="74"/>
      <c r="F70" s="74"/>
      <c r="G70" s="74"/>
      <c r="H70" s="74"/>
      <c r="I70" s="74"/>
      <c r="J70" s="74"/>
      <c r="K70" s="74"/>
      <c r="L70" s="137"/>
      <c r="M70" s="137"/>
      <c r="N70" s="137"/>
    </row>
  </sheetData>
  <mergeCells count="26">
    <mergeCell ref="D26:F26"/>
    <mergeCell ref="J27:L27"/>
    <mergeCell ref="J29:L29"/>
    <mergeCell ref="B20:M20"/>
    <mergeCell ref="A41:N41"/>
    <mergeCell ref="A42:N42"/>
    <mergeCell ref="A43:N43"/>
    <mergeCell ref="J30:L30"/>
    <mergeCell ref="C47:F47"/>
    <mergeCell ref="J55:L55"/>
    <mergeCell ref="C57:M57"/>
    <mergeCell ref="C45:E45"/>
    <mergeCell ref="B48:H48"/>
    <mergeCell ref="A1:N1"/>
    <mergeCell ref="B8:C8"/>
    <mergeCell ref="B6:C6"/>
    <mergeCell ref="A2:N2"/>
    <mergeCell ref="F3:L3"/>
    <mergeCell ref="F5:G6"/>
    <mergeCell ref="C9:F9"/>
    <mergeCell ref="H15:H16"/>
    <mergeCell ref="L18:M18"/>
    <mergeCell ref="M15:N16"/>
    <mergeCell ref="B10:E10"/>
    <mergeCell ref="H10:N10"/>
    <mergeCell ref="C15:C16"/>
  </mergeCells>
  <printOptions/>
  <pageMargins left="1" right="0.75" top="1" bottom="1" header="0.5" footer="0.5"/>
  <pageSetup horizontalDpi="180" verticalDpi="180" orientation="portrait" paperSize="5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7">
      <selection activeCell="J12" sqref="J12"/>
    </sheetView>
  </sheetViews>
  <sheetFormatPr defaultColWidth="9.140625" defaultRowHeight="12.75"/>
  <cols>
    <col min="1" max="1" width="6.00390625" style="6" customWidth="1"/>
    <col min="2" max="2" width="12.28125" style="6" customWidth="1"/>
    <col min="3" max="3" width="23.8515625" style="6" customWidth="1"/>
    <col min="4" max="4" width="14.28125" style="6" customWidth="1"/>
    <col min="5" max="5" width="14.00390625" style="6" customWidth="1"/>
    <col min="6" max="6" width="17.8515625" style="6" customWidth="1"/>
    <col min="7" max="7" width="12.7109375" style="6" customWidth="1"/>
    <col min="8" max="16384" width="9.140625" style="6" customWidth="1"/>
  </cols>
  <sheetData>
    <row r="2" spans="1:7" ht="22.5" customHeight="1">
      <c r="A2" s="350" t="str">
        <f>'APPRENTICE  BILL'!K2</f>
        <v>DDO CODE :: 0415 - 2202 - 012</v>
      </c>
      <c r="B2" s="350"/>
      <c r="C2" s="350"/>
      <c r="D2" s="350"/>
      <c r="E2" s="350"/>
      <c r="F2" s="350"/>
      <c r="G2" s="350"/>
    </row>
    <row r="3" spans="1:7" ht="22.5" customHeight="1">
      <c r="A3" s="378" t="str">
        <f>'APPRENTICE  BILL'!A2:H2</f>
        <v>MANDAL PARISHAD (EDUCATION) - UNDRAJAVRAM</v>
      </c>
      <c r="B3" s="378"/>
      <c r="C3" s="378"/>
      <c r="D3" s="378"/>
      <c r="E3" s="378"/>
      <c r="F3" s="378"/>
      <c r="G3" s="378"/>
    </row>
    <row r="4" spans="1:7" ht="22.5" customHeight="1">
      <c r="A4" s="382" t="s">
        <v>205</v>
      </c>
      <c r="B4" s="383"/>
      <c r="C4" s="383"/>
      <c r="D4" s="383"/>
      <c r="E4" s="383"/>
      <c r="F4" s="383"/>
      <c r="G4" s="384"/>
    </row>
    <row r="5" spans="1:7" ht="44.25" customHeight="1">
      <c r="A5" s="379" t="str">
        <f>'APPRENTICE  BILL'!A3:X3</f>
        <v>Bill for the Below SECONDARY GRADE TEACHERS, who were  Sanctioned  REGULAR PAY SCALE OF   Pay  w.e.f.  Dt.06-12-2011 to Dt.30-11-2012. Her BASIC  Pay fixed @ Rs.11530/- w.e.f. from  Dt.06-11-2012.   IN THE SCALE OF PAY : 10900 - 31550.  from Dt.06-10-2012 to  Dt.30-11-2012. (25 DAYS)  as per the R.C. No:E/32/2012 Dt:17 -11 -2012. of the MANDAL PARISHAD (EDUCATION) - UNDRAJAVRAM.</v>
      </c>
      <c r="B5" s="380"/>
      <c r="C5" s="380"/>
      <c r="D5" s="380"/>
      <c r="E5" s="380"/>
      <c r="F5" s="380"/>
      <c r="G5" s="381"/>
    </row>
    <row r="6" spans="1:7" ht="32.25" customHeight="1">
      <c r="A6" s="377" t="s">
        <v>181</v>
      </c>
      <c r="B6" s="377"/>
      <c r="C6" s="377"/>
      <c r="D6" s="377"/>
      <c r="E6" s="377"/>
      <c r="F6" s="377"/>
      <c r="G6" s="377"/>
    </row>
    <row r="7" spans="1:7" ht="51.75" customHeight="1">
      <c r="A7" s="3" t="s">
        <v>178</v>
      </c>
      <c r="B7" s="149" t="s">
        <v>179</v>
      </c>
      <c r="C7" s="149" t="s">
        <v>207</v>
      </c>
      <c r="D7" s="227" t="s">
        <v>183</v>
      </c>
      <c r="E7" s="111" t="s">
        <v>229</v>
      </c>
      <c r="F7" s="149" t="s">
        <v>206</v>
      </c>
      <c r="G7" s="153" t="s">
        <v>8</v>
      </c>
    </row>
    <row r="8" spans="1:7" ht="36" customHeight="1">
      <c r="A8" s="151">
        <v>1</v>
      </c>
      <c r="B8" s="155" t="str">
        <f>'APPRENTICE  BILL'!B6</f>
        <v>012345</v>
      </c>
      <c r="C8" s="226"/>
      <c r="D8" s="168" t="str">
        <f>'APPRENTICE  BILL'!F6</f>
        <v>SGT</v>
      </c>
      <c r="E8" s="142">
        <f>'APPRENTICE  BILL'!N14</f>
        <v>122936</v>
      </c>
      <c r="F8" s="150">
        <f>'APPRENTICE  BILL'!R6</f>
        <v>150</v>
      </c>
      <c r="G8" s="105"/>
    </row>
    <row r="9" spans="1:7" ht="36" customHeight="1">
      <c r="A9" s="151">
        <v>2</v>
      </c>
      <c r="B9" s="155"/>
      <c r="C9" s="226"/>
      <c r="D9" s="168"/>
      <c r="E9" s="142"/>
      <c r="F9" s="150">
        <f>'APPRENTICE  BILL'!R7</f>
        <v>150</v>
      </c>
      <c r="G9" s="105"/>
    </row>
    <row r="10" spans="1:7" ht="36" customHeight="1">
      <c r="A10" s="151">
        <v>3</v>
      </c>
      <c r="B10" s="155"/>
      <c r="C10" s="226"/>
      <c r="D10" s="168"/>
      <c r="E10" s="142"/>
      <c r="F10" s="150">
        <f>'APPRENTICE  BILL'!R8</f>
        <v>150</v>
      </c>
      <c r="G10" s="105"/>
    </row>
    <row r="11" spans="1:7" ht="36" customHeight="1">
      <c r="A11" s="151">
        <v>4</v>
      </c>
      <c r="B11" s="155"/>
      <c r="C11" s="226"/>
      <c r="D11" s="168"/>
      <c r="E11" s="142"/>
      <c r="F11" s="150">
        <f>'APPRENTICE  BILL'!R9</f>
        <v>150</v>
      </c>
      <c r="G11" s="105"/>
    </row>
    <row r="12" spans="1:7" ht="36" customHeight="1">
      <c r="A12" s="151">
        <v>5</v>
      </c>
      <c r="B12" s="155"/>
      <c r="C12" s="226"/>
      <c r="D12" s="168"/>
      <c r="E12" s="142"/>
      <c r="F12" s="150">
        <f>'APPRENTICE  BILL'!R10</f>
        <v>150</v>
      </c>
      <c r="G12" s="105"/>
    </row>
    <row r="13" spans="1:7" ht="36" customHeight="1">
      <c r="A13" s="151">
        <v>6</v>
      </c>
      <c r="B13" s="155"/>
      <c r="C13" s="226"/>
      <c r="D13" s="168"/>
      <c r="E13" s="142"/>
      <c r="F13" s="150">
        <f>'APPRENTICE  BILL'!R11</f>
        <v>150</v>
      </c>
      <c r="G13" s="105"/>
    </row>
    <row r="14" spans="1:7" ht="36" customHeight="1">
      <c r="A14" s="151">
        <v>7</v>
      </c>
      <c r="B14" s="155"/>
      <c r="C14" s="226"/>
      <c r="D14" s="168"/>
      <c r="E14" s="142"/>
      <c r="F14" s="150">
        <f>'APPRENTICE  BILL'!R12</f>
        <v>150</v>
      </c>
      <c r="G14" s="105"/>
    </row>
    <row r="15" spans="1:7" ht="36" customHeight="1">
      <c r="A15" s="151">
        <v>8</v>
      </c>
      <c r="B15" s="155"/>
      <c r="C15" s="226"/>
      <c r="D15" s="168"/>
      <c r="E15" s="142"/>
      <c r="F15" s="150">
        <f>'APPRENTICE  BILL'!R13</f>
        <v>150</v>
      </c>
      <c r="G15" s="105"/>
    </row>
    <row r="16" spans="1:7" ht="36" customHeight="1">
      <c r="A16" s="105"/>
      <c r="B16" s="105"/>
      <c r="C16" s="154" t="s">
        <v>180</v>
      </c>
      <c r="D16" s="154"/>
      <c r="E16" s="154"/>
      <c r="F16" s="150">
        <f>SUM(F8:F15)</f>
        <v>1200</v>
      </c>
      <c r="G16" s="105"/>
    </row>
    <row r="20" ht="28.5" customHeight="1"/>
    <row r="21" ht="28.5" customHeight="1"/>
    <row r="24" ht="13.5" customHeight="1"/>
    <row r="27" ht="13.5" customHeight="1"/>
    <row r="36" spans="1:7" ht="23.25" customHeight="1">
      <c r="A36" s="350" t="str">
        <f>A2</f>
        <v>DDO CODE :: 0415 - 2202 - 012</v>
      </c>
      <c r="B36" s="350"/>
      <c r="C36" s="350"/>
      <c r="D36" s="350"/>
      <c r="E36" s="350"/>
      <c r="F36" s="350"/>
      <c r="G36" s="350"/>
    </row>
    <row r="37" spans="1:7" ht="23.25" customHeight="1">
      <c r="A37" s="378" t="str">
        <f>A3</f>
        <v>MANDAL PARISHAD (EDUCATION) - UNDRAJAVRAM</v>
      </c>
      <c r="B37" s="378"/>
      <c r="C37" s="378"/>
      <c r="D37" s="378"/>
      <c r="E37" s="378"/>
      <c r="F37" s="378"/>
      <c r="G37" s="378"/>
    </row>
    <row r="38" spans="1:7" ht="23.25" customHeight="1">
      <c r="A38" s="387" t="str">
        <f>A4</f>
        <v>PROFESSIONAL TAX  SCHEDULE</v>
      </c>
      <c r="B38" s="388"/>
      <c r="C38" s="388"/>
      <c r="D38" s="388"/>
      <c r="E38" s="388"/>
      <c r="F38" s="388"/>
      <c r="G38" s="389"/>
    </row>
    <row r="39" spans="1:7" ht="45.75" customHeight="1">
      <c r="A39" s="385" t="str">
        <f>A5</f>
        <v>Bill for the Below SECONDARY GRADE TEACHERS, who were  Sanctioned  REGULAR PAY SCALE OF   Pay  w.e.f.  Dt.06-12-2011 to Dt.30-11-2012. Her BASIC  Pay fixed @ Rs.11530/- w.e.f. from  Dt.06-11-2012.   IN THE SCALE OF PAY : 10900 - 31550.  from Dt.06-10-2012 to  Dt.30-11-2012. (25 DAYS)  as per the R.C. No:E/32/2012 Dt:17 -11 -2012. of the MANDAL PARISHAD (EDUCATION) - UNDRAJAVRAM.</v>
      </c>
      <c r="B39" s="385"/>
      <c r="C39" s="385"/>
      <c r="D39" s="385"/>
      <c r="E39" s="385"/>
      <c r="F39" s="385"/>
      <c r="G39" s="385"/>
    </row>
    <row r="40" spans="1:7" ht="33" customHeight="1">
      <c r="A40" s="386" t="s">
        <v>181</v>
      </c>
      <c r="B40" s="386"/>
      <c r="C40" s="386"/>
      <c r="D40" s="386"/>
      <c r="E40" s="386"/>
      <c r="F40" s="386"/>
      <c r="G40" s="386"/>
    </row>
    <row r="41" spans="1:7" ht="48.75" customHeight="1">
      <c r="A41" s="156" t="s">
        <v>178</v>
      </c>
      <c r="B41" s="149" t="s">
        <v>179</v>
      </c>
      <c r="C41" s="149" t="s">
        <v>182</v>
      </c>
      <c r="D41" s="111" t="s">
        <v>183</v>
      </c>
      <c r="E41" s="149" t="str">
        <f>E7</f>
        <v>GROSS SALARY</v>
      </c>
      <c r="F41" s="149" t="s">
        <v>206</v>
      </c>
      <c r="G41" s="153" t="s">
        <v>8</v>
      </c>
    </row>
    <row r="42" spans="1:7" ht="75.75" customHeight="1">
      <c r="A42" s="151">
        <v>1</v>
      </c>
      <c r="B42" s="142" t="str">
        <f>B8</f>
        <v>012345</v>
      </c>
      <c r="C42" s="207">
        <f>C8</f>
        <v>0</v>
      </c>
      <c r="D42" s="103" t="str">
        <f>D8</f>
        <v>SGT</v>
      </c>
      <c r="E42" s="142">
        <f>E8</f>
        <v>122936</v>
      </c>
      <c r="F42" s="150">
        <f>F8</f>
        <v>150</v>
      </c>
      <c r="G42" s="105"/>
    </row>
    <row r="43" spans="1:7" ht="31.5" customHeight="1">
      <c r="A43" s="105"/>
      <c r="B43" s="105"/>
      <c r="C43" s="154" t="s">
        <v>180</v>
      </c>
      <c r="D43" s="154"/>
      <c r="E43" s="154"/>
      <c r="F43" s="150">
        <f>SUM(F42)</f>
        <v>150</v>
      </c>
      <c r="G43" s="105"/>
    </row>
  </sheetData>
  <mergeCells count="10">
    <mergeCell ref="A36:G36"/>
    <mergeCell ref="A37:G37"/>
    <mergeCell ref="A39:G39"/>
    <mergeCell ref="A40:G40"/>
    <mergeCell ref="A38:G38"/>
    <mergeCell ref="A6:G6"/>
    <mergeCell ref="A2:G2"/>
    <mergeCell ref="A3:G3"/>
    <mergeCell ref="A5:G5"/>
    <mergeCell ref="A4:G4"/>
  </mergeCells>
  <printOptions horizontalCentered="1"/>
  <pageMargins left="0.75" right="0.75" top="1" bottom="1" header="0.5" footer="0.5"/>
  <pageSetup horizontalDpi="600" verticalDpi="600" orientation="portrait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30">
      <selection activeCell="N48" sqref="N48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7.421875" style="0" customWidth="1"/>
    <col min="4" max="4" width="7.28125" style="0" customWidth="1"/>
    <col min="5" max="5" width="6.140625" style="0" customWidth="1"/>
    <col min="6" max="6" width="8.421875" style="0" customWidth="1"/>
    <col min="7" max="7" width="8.7109375" style="0" customWidth="1"/>
    <col min="9" max="9" width="7.8515625" style="0" customWidth="1"/>
    <col min="10" max="10" width="8.00390625" style="0" customWidth="1"/>
    <col min="11" max="11" width="7.28125" style="0" customWidth="1"/>
    <col min="12" max="12" width="7.7109375" style="0" customWidth="1"/>
  </cols>
  <sheetData>
    <row r="1" spans="1:12" ht="15">
      <c r="A1" s="417" t="s">
        <v>208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ht="15" customHeight="1">
      <c r="A2" s="392" t="s">
        <v>209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ht="15" customHeight="1">
      <c r="A3" s="411" t="s">
        <v>210</v>
      </c>
      <c r="B3" s="411"/>
      <c r="C3" s="411"/>
      <c r="D3" s="411"/>
      <c r="E3" s="411"/>
      <c r="F3" s="411"/>
      <c r="G3" s="411"/>
      <c r="H3" s="411"/>
      <c r="I3" s="412" t="s">
        <v>247</v>
      </c>
      <c r="J3" s="412"/>
      <c r="K3" s="412"/>
      <c r="L3" s="412"/>
    </row>
    <row r="4" spans="1:12" s="6" customFormat="1" ht="13.5" customHeight="1">
      <c r="A4" s="413" t="s">
        <v>211</v>
      </c>
      <c r="B4" s="413"/>
      <c r="C4" s="413"/>
      <c r="D4" s="413"/>
      <c r="E4" s="405" t="s">
        <v>165</v>
      </c>
      <c r="F4" s="405"/>
      <c r="G4" s="406" t="s">
        <v>232</v>
      </c>
      <c r="H4" s="407"/>
      <c r="I4" s="414" t="s">
        <v>248</v>
      </c>
      <c r="J4" s="415"/>
      <c r="K4" s="415"/>
      <c r="L4" s="416"/>
    </row>
    <row r="5" spans="1:12" s="6" customFormat="1" ht="14.25" customHeight="1">
      <c r="A5" s="404" t="s">
        <v>212</v>
      </c>
      <c r="B5" s="404"/>
      <c r="C5" s="404"/>
      <c r="D5" s="404"/>
      <c r="E5" s="405" t="s">
        <v>163</v>
      </c>
      <c r="F5" s="405"/>
      <c r="G5" s="406" t="s">
        <v>233</v>
      </c>
      <c r="H5" s="407"/>
      <c r="I5" s="408" t="s">
        <v>249</v>
      </c>
      <c r="J5" s="409"/>
      <c r="K5" s="410"/>
      <c r="L5" s="231"/>
    </row>
    <row r="6" spans="1:12" ht="12.75">
      <c r="A6" s="216"/>
      <c r="B6" s="217"/>
      <c r="C6" s="218"/>
      <c r="D6" s="219"/>
      <c r="E6" s="399"/>
      <c r="F6" s="400"/>
      <c r="G6" s="213" t="s">
        <v>213</v>
      </c>
      <c r="H6" s="212"/>
      <c r="I6" s="400"/>
      <c r="J6" s="400"/>
      <c r="K6" s="240"/>
      <c r="L6" s="211"/>
    </row>
    <row r="7" spans="1:12" ht="15" customHeight="1">
      <c r="A7" s="401" t="s">
        <v>43</v>
      </c>
      <c r="B7" s="402"/>
      <c r="C7" s="402"/>
      <c r="D7" s="403"/>
      <c r="E7" s="215"/>
      <c r="F7" s="211"/>
      <c r="G7" s="211"/>
      <c r="H7" s="211"/>
      <c r="I7" s="211"/>
      <c r="J7" s="211"/>
      <c r="K7" s="211"/>
      <c r="L7" s="211"/>
    </row>
    <row r="8" spans="1:12" ht="28.5" customHeight="1">
      <c r="A8" s="220"/>
      <c r="B8" s="221"/>
      <c r="C8" s="393" t="s">
        <v>214</v>
      </c>
      <c r="D8" s="393"/>
      <c r="E8" s="393"/>
      <c r="F8" s="393"/>
      <c r="G8" s="393"/>
      <c r="H8" s="393"/>
      <c r="I8" s="393"/>
      <c r="J8" s="393"/>
      <c r="K8" s="393"/>
      <c r="L8" s="393"/>
    </row>
    <row r="9" spans="1:12" ht="12.75">
      <c r="A9" s="222"/>
      <c r="B9" s="223"/>
      <c r="C9" s="393" t="s">
        <v>231</v>
      </c>
      <c r="D9" s="393"/>
      <c r="E9" s="393"/>
      <c r="F9" s="393"/>
      <c r="G9" s="393"/>
      <c r="H9" s="393"/>
      <c r="I9" s="393"/>
      <c r="J9" s="393"/>
      <c r="K9" s="393"/>
      <c r="L9" s="393"/>
    </row>
    <row r="10" spans="1:12" ht="12.75">
      <c r="A10" s="222"/>
      <c r="B10" s="223"/>
      <c r="C10" s="393" t="s">
        <v>227</v>
      </c>
      <c r="D10" s="393"/>
      <c r="E10" s="393"/>
      <c r="F10" s="393"/>
      <c r="G10" s="393"/>
      <c r="H10" s="393"/>
      <c r="I10" s="393"/>
      <c r="J10" s="393"/>
      <c r="K10" s="393"/>
      <c r="L10" s="393"/>
    </row>
    <row r="11" spans="1:12" ht="12.75">
      <c r="A11" s="224"/>
      <c r="B11" s="225"/>
      <c r="C11" s="393" t="s">
        <v>215</v>
      </c>
      <c r="D11" s="393"/>
      <c r="E11" s="393"/>
      <c r="F11" s="393"/>
      <c r="G11" s="393"/>
      <c r="H11" s="393"/>
      <c r="I11" s="393"/>
      <c r="J11" s="393"/>
      <c r="K11" s="393"/>
      <c r="L11" s="393"/>
    </row>
    <row r="12" spans="1:12" ht="16.5" customHeight="1">
      <c r="A12" s="394" t="s">
        <v>228</v>
      </c>
      <c r="B12" s="394" t="s">
        <v>230</v>
      </c>
      <c r="C12" s="397" t="s">
        <v>216</v>
      </c>
      <c r="D12" s="385" t="s">
        <v>217</v>
      </c>
      <c r="E12" s="397" t="s">
        <v>218</v>
      </c>
      <c r="F12" s="398" t="s">
        <v>5</v>
      </c>
      <c r="G12" s="385" t="s">
        <v>219</v>
      </c>
      <c r="H12" s="385" t="s">
        <v>220</v>
      </c>
      <c r="I12" s="385" t="s">
        <v>221</v>
      </c>
      <c r="J12" s="385"/>
      <c r="K12" s="385"/>
      <c r="L12" s="385"/>
    </row>
    <row r="13" spans="1:12" ht="16.5" customHeight="1">
      <c r="A13" s="395"/>
      <c r="B13" s="395"/>
      <c r="C13" s="397"/>
      <c r="D13" s="385"/>
      <c r="E13" s="397"/>
      <c r="F13" s="398"/>
      <c r="G13" s="385"/>
      <c r="H13" s="385"/>
      <c r="I13" s="385" t="s">
        <v>222</v>
      </c>
      <c r="J13" s="392" t="s">
        <v>223</v>
      </c>
      <c r="K13" s="392"/>
      <c r="L13" s="392"/>
    </row>
    <row r="14" spans="1:12" ht="12" customHeight="1">
      <c r="A14" s="395"/>
      <c r="B14" s="395"/>
      <c r="C14" s="397"/>
      <c r="D14" s="385"/>
      <c r="E14" s="397"/>
      <c r="F14" s="398"/>
      <c r="G14" s="385"/>
      <c r="H14" s="385"/>
      <c r="I14" s="392"/>
      <c r="J14" s="156" t="s">
        <v>224</v>
      </c>
      <c r="K14" s="139" t="s">
        <v>75</v>
      </c>
      <c r="L14" s="139" t="s">
        <v>220</v>
      </c>
    </row>
    <row r="15" spans="1:12" ht="11.25" customHeight="1">
      <c r="A15" s="396"/>
      <c r="B15" s="396"/>
      <c r="C15" s="397"/>
      <c r="D15" s="385"/>
      <c r="E15" s="397"/>
      <c r="F15" s="398"/>
      <c r="G15" s="385"/>
      <c r="H15" s="385"/>
      <c r="I15" s="392"/>
      <c r="J15" s="139" t="s">
        <v>225</v>
      </c>
      <c r="K15" s="139" t="s">
        <v>77</v>
      </c>
      <c r="L15" s="139" t="s">
        <v>77</v>
      </c>
    </row>
    <row r="16" spans="1:12" ht="14.25" customHeight="1">
      <c r="A16" s="205">
        <v>1</v>
      </c>
      <c r="B16" s="205">
        <v>2</v>
      </c>
      <c r="C16" s="205">
        <v>3</v>
      </c>
      <c r="D16" s="205">
        <v>4</v>
      </c>
      <c r="E16" s="205">
        <v>5</v>
      </c>
      <c r="F16" s="205">
        <v>6</v>
      </c>
      <c r="G16" s="205">
        <v>7</v>
      </c>
      <c r="H16" s="205">
        <v>8</v>
      </c>
      <c r="I16" s="205">
        <v>9</v>
      </c>
      <c r="J16" s="205">
        <v>10</v>
      </c>
      <c r="K16" s="205">
        <v>11</v>
      </c>
      <c r="L16" s="205">
        <v>12</v>
      </c>
    </row>
    <row r="17" spans="1:12" ht="115.5" customHeight="1">
      <c r="A17" s="3">
        <v>1</v>
      </c>
      <c r="B17" s="210" t="str">
        <f>'APPRENTICE  BILL'!B6</f>
        <v>012345</v>
      </c>
      <c r="C17" s="244">
        <v>1234567890</v>
      </c>
      <c r="D17" s="190">
        <f>'Pay Bank'!E6</f>
        <v>0</v>
      </c>
      <c r="E17" s="208"/>
      <c r="F17" s="142">
        <f>'APPRENTICE  BILL'!G6</f>
        <v>9608</v>
      </c>
      <c r="G17" s="142">
        <f>'APPRENTICE  BILL'!J6</f>
        <v>4606</v>
      </c>
      <c r="H17" s="142">
        <f>G17+F17</f>
        <v>14214</v>
      </c>
      <c r="I17" s="142">
        <f>ROUND((H17*10)/100,0)</f>
        <v>1421</v>
      </c>
      <c r="J17" s="209" t="s">
        <v>226</v>
      </c>
      <c r="K17" s="3">
        <v>0</v>
      </c>
      <c r="L17" s="3">
        <v>0</v>
      </c>
    </row>
    <row r="18" spans="1:12" ht="24.75" customHeight="1">
      <c r="A18" s="3"/>
      <c r="B18" s="3"/>
      <c r="C18" s="208"/>
      <c r="D18" s="206" t="s">
        <v>12</v>
      </c>
      <c r="E18" s="206"/>
      <c r="F18" s="142">
        <f>SUM(F17:F17)</f>
        <v>9608</v>
      </c>
      <c r="G18" s="142">
        <f>SUM(G17:G17)</f>
        <v>4606</v>
      </c>
      <c r="H18" s="142">
        <f>SUM(H17:H17)</f>
        <v>14214</v>
      </c>
      <c r="I18" s="142">
        <f>SUM(I17:I17)</f>
        <v>1421</v>
      </c>
      <c r="J18" s="3">
        <v>0</v>
      </c>
      <c r="K18" s="3">
        <f>SUM(K17:K17)</f>
        <v>0</v>
      </c>
      <c r="L18" s="3">
        <f>SUM(L17:L17)</f>
        <v>0</v>
      </c>
    </row>
    <row r="19" spans="1:12" ht="12.75">
      <c r="A19" s="201"/>
      <c r="B19" s="201"/>
      <c r="C19" s="202"/>
      <c r="D19" s="202"/>
      <c r="E19" s="202"/>
      <c r="F19" s="203"/>
      <c r="G19" s="203"/>
      <c r="H19" s="203"/>
      <c r="I19" s="203"/>
      <c r="J19" s="203"/>
      <c r="K19" s="203"/>
      <c r="L19" s="203"/>
    </row>
    <row r="20" spans="1:12" ht="12.75">
      <c r="A20" s="201"/>
      <c r="B20" s="201"/>
      <c r="C20" s="202"/>
      <c r="D20" s="202"/>
      <c r="E20" s="202"/>
      <c r="F20" s="203"/>
      <c r="G20" s="203"/>
      <c r="H20" s="203"/>
      <c r="I20" s="203"/>
      <c r="J20" s="203"/>
      <c r="K20" s="203"/>
      <c r="L20" s="203"/>
    </row>
    <row r="21" spans="1:12" ht="12.75" customHeight="1">
      <c r="A21" s="200"/>
      <c r="B21" s="200"/>
      <c r="C21" s="198"/>
      <c r="D21" s="198"/>
      <c r="E21" s="198"/>
      <c r="F21" s="199"/>
      <c r="G21" s="199"/>
      <c r="H21" s="390" t="str">
        <f>APTC!E10</f>
        <v>Mandal Educational Officer</v>
      </c>
      <c r="I21" s="390"/>
      <c r="J21" s="390"/>
      <c r="K21" s="390"/>
      <c r="L21" s="214"/>
    </row>
    <row r="22" spans="1:12" ht="12.75">
      <c r="A22" s="200"/>
      <c r="B22" s="200"/>
      <c r="C22" s="198"/>
      <c r="D22" s="198"/>
      <c r="E22" s="198"/>
      <c r="F22" s="199"/>
      <c r="G22" s="199"/>
      <c r="H22" s="391" t="str">
        <f>APTC!L10</f>
        <v>MANDAL PARISHAD - UNDRAJAVRAM</v>
      </c>
      <c r="I22" s="391"/>
      <c r="J22" s="391"/>
      <c r="K22" s="391"/>
      <c r="L22" s="196"/>
    </row>
    <row r="23" spans="1:12" ht="12.75">
      <c r="A23" s="200"/>
      <c r="B23" s="200"/>
      <c r="C23" s="198"/>
      <c r="D23" s="198"/>
      <c r="E23" s="198"/>
      <c r="F23" s="199"/>
      <c r="G23" s="199"/>
      <c r="H23" s="204"/>
      <c r="I23" s="196"/>
      <c r="J23" s="196"/>
      <c r="K23" s="196"/>
      <c r="L23" s="196"/>
    </row>
    <row r="24" spans="1:12" ht="12.75">
      <c r="A24" s="200"/>
      <c r="B24" s="200"/>
      <c r="C24" s="198"/>
      <c r="D24" s="198"/>
      <c r="E24" s="198"/>
      <c r="F24" s="199"/>
      <c r="G24" s="199"/>
      <c r="H24" s="204"/>
      <c r="I24" s="196"/>
      <c r="J24" s="196"/>
      <c r="K24" s="196"/>
      <c r="L24" s="196"/>
    </row>
    <row r="25" spans="1:12" ht="15">
      <c r="A25" s="197"/>
      <c r="B25" s="197"/>
      <c r="F25" s="2"/>
      <c r="G25" s="2"/>
      <c r="H25" s="2"/>
      <c r="I25" s="2"/>
      <c r="J25" s="2"/>
      <c r="K25" s="2"/>
      <c r="L25" s="2"/>
    </row>
    <row r="26" spans="1:12" ht="15">
      <c r="A26" s="197"/>
      <c r="B26" s="197"/>
      <c r="F26" s="2"/>
      <c r="G26" s="2"/>
      <c r="H26" s="2"/>
      <c r="I26" s="2"/>
      <c r="J26" s="2"/>
      <c r="K26" s="2"/>
      <c r="L26" s="2"/>
    </row>
    <row r="27" spans="1:12" ht="15">
      <c r="A27" s="197"/>
      <c r="B27" s="197"/>
      <c r="F27" s="2"/>
      <c r="G27" s="2"/>
      <c r="H27" s="2"/>
      <c r="I27" s="2"/>
      <c r="J27" s="2"/>
      <c r="K27" s="2"/>
      <c r="L27" s="2"/>
    </row>
    <row r="31" spans="1:12" ht="15">
      <c r="A31" s="417" t="s">
        <v>208</v>
      </c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</row>
    <row r="32" spans="1:12" ht="12.75">
      <c r="A32" s="392" t="s">
        <v>209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</row>
    <row r="33" spans="1:12" ht="12.75">
      <c r="A33" s="411" t="s">
        <v>210</v>
      </c>
      <c r="B33" s="411"/>
      <c r="C33" s="411"/>
      <c r="D33" s="411"/>
      <c r="E33" s="411"/>
      <c r="F33" s="411"/>
      <c r="G33" s="411"/>
      <c r="H33" s="411"/>
      <c r="I33" s="412" t="str">
        <f>I3</f>
        <v>NOVEMBER -.2012</v>
      </c>
      <c r="J33" s="412"/>
      <c r="K33" s="412"/>
      <c r="L33" s="412"/>
    </row>
    <row r="34" spans="1:12" ht="13.5">
      <c r="A34" s="413" t="s">
        <v>211</v>
      </c>
      <c r="B34" s="413"/>
      <c r="C34" s="413"/>
      <c r="D34" s="413"/>
      <c r="E34" s="405" t="s">
        <v>165</v>
      </c>
      <c r="F34" s="405"/>
      <c r="G34" s="406" t="s">
        <v>232</v>
      </c>
      <c r="H34" s="407"/>
      <c r="I34" s="414" t="str">
        <f>I4</f>
        <v>M.E.O - UNDRAJAVARAM</v>
      </c>
      <c r="J34" s="415"/>
      <c r="K34" s="415"/>
      <c r="L34" s="416"/>
    </row>
    <row r="35" spans="1:12" ht="12.75">
      <c r="A35" s="404" t="s">
        <v>212</v>
      </c>
      <c r="B35" s="404"/>
      <c r="C35" s="404"/>
      <c r="D35" s="404"/>
      <c r="E35" s="405" t="s">
        <v>163</v>
      </c>
      <c r="F35" s="405"/>
      <c r="G35" s="406" t="s">
        <v>233</v>
      </c>
      <c r="H35" s="407"/>
      <c r="I35" s="408" t="str">
        <f>I5</f>
        <v>0415-2202-012</v>
      </c>
      <c r="J35" s="409"/>
      <c r="K35" s="410"/>
      <c r="L35" s="231"/>
    </row>
    <row r="36" spans="1:12" ht="12.75">
      <c r="A36" s="216"/>
      <c r="B36" s="217"/>
      <c r="C36" s="218"/>
      <c r="D36" s="219"/>
      <c r="E36" s="399"/>
      <c r="F36" s="400"/>
      <c r="G36" s="213" t="s">
        <v>213</v>
      </c>
      <c r="H36" s="212"/>
      <c r="I36" s="400"/>
      <c r="J36" s="400"/>
      <c r="K36" s="212"/>
      <c r="L36" s="212"/>
    </row>
    <row r="37" spans="1:12" ht="12.75">
      <c r="A37" s="401" t="s">
        <v>43</v>
      </c>
      <c r="B37" s="402"/>
      <c r="C37" s="402"/>
      <c r="D37" s="403"/>
      <c r="E37" s="215"/>
      <c r="F37" s="211"/>
      <c r="G37" s="211"/>
      <c r="H37" s="211"/>
      <c r="I37" s="211"/>
      <c r="J37" s="211"/>
      <c r="K37" s="211"/>
      <c r="L37" s="211"/>
    </row>
    <row r="38" spans="1:12" ht="20.25" customHeight="1">
      <c r="A38" s="220"/>
      <c r="B38" s="221"/>
      <c r="C38" s="393" t="s">
        <v>214</v>
      </c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2" ht="12.75">
      <c r="A39" s="222"/>
      <c r="B39" s="223"/>
      <c r="C39" s="393" t="s">
        <v>231</v>
      </c>
      <c r="D39" s="393"/>
      <c r="E39" s="393"/>
      <c r="F39" s="393"/>
      <c r="G39" s="393"/>
      <c r="H39" s="393"/>
      <c r="I39" s="393"/>
      <c r="J39" s="393"/>
      <c r="K39" s="393"/>
      <c r="L39" s="393"/>
    </row>
    <row r="40" spans="1:12" ht="12.75">
      <c r="A40" s="222"/>
      <c r="B40" s="223"/>
      <c r="C40" s="393" t="s">
        <v>227</v>
      </c>
      <c r="D40" s="393"/>
      <c r="E40" s="393"/>
      <c r="F40" s="393"/>
      <c r="G40" s="393"/>
      <c r="H40" s="393"/>
      <c r="I40" s="393"/>
      <c r="J40" s="393"/>
      <c r="K40" s="393"/>
      <c r="L40" s="393"/>
    </row>
    <row r="41" spans="1:12" ht="12.75">
      <c r="A41" s="224"/>
      <c r="B41" s="225"/>
      <c r="C41" s="393" t="s">
        <v>215</v>
      </c>
      <c r="D41" s="393"/>
      <c r="E41" s="393"/>
      <c r="F41" s="393"/>
      <c r="G41" s="393"/>
      <c r="H41" s="393"/>
      <c r="I41" s="393"/>
      <c r="J41" s="393"/>
      <c r="K41" s="393"/>
      <c r="L41" s="393"/>
    </row>
    <row r="42" spans="1:12" ht="12.75">
      <c r="A42" s="394" t="s">
        <v>228</v>
      </c>
      <c r="B42" s="394" t="s">
        <v>230</v>
      </c>
      <c r="C42" s="397" t="s">
        <v>260</v>
      </c>
      <c r="D42" s="385" t="s">
        <v>217</v>
      </c>
      <c r="E42" s="397" t="s">
        <v>218</v>
      </c>
      <c r="F42" s="398" t="s">
        <v>5</v>
      </c>
      <c r="G42" s="385" t="s">
        <v>219</v>
      </c>
      <c r="H42" s="385" t="s">
        <v>220</v>
      </c>
      <c r="I42" s="385" t="s">
        <v>221</v>
      </c>
      <c r="J42" s="385"/>
      <c r="K42" s="385"/>
      <c r="L42" s="385"/>
    </row>
    <row r="43" spans="1:12" ht="12.75">
      <c r="A43" s="395"/>
      <c r="B43" s="395"/>
      <c r="C43" s="397"/>
      <c r="D43" s="385"/>
      <c r="E43" s="397"/>
      <c r="F43" s="398"/>
      <c r="G43" s="385"/>
      <c r="H43" s="385"/>
      <c r="I43" s="385" t="s">
        <v>222</v>
      </c>
      <c r="J43" s="392" t="s">
        <v>223</v>
      </c>
      <c r="K43" s="392"/>
      <c r="L43" s="392"/>
    </row>
    <row r="44" spans="1:12" ht="12.75">
      <c r="A44" s="395"/>
      <c r="B44" s="395"/>
      <c r="C44" s="397"/>
      <c r="D44" s="385"/>
      <c r="E44" s="397"/>
      <c r="F44" s="398"/>
      <c r="G44" s="385"/>
      <c r="H44" s="385"/>
      <c r="I44" s="392"/>
      <c r="J44" s="156" t="s">
        <v>224</v>
      </c>
      <c r="K44" s="139" t="s">
        <v>75</v>
      </c>
      <c r="L44" s="139" t="s">
        <v>220</v>
      </c>
    </row>
    <row r="45" spans="1:12" ht="24" customHeight="1">
      <c r="A45" s="396"/>
      <c r="B45" s="396"/>
      <c r="C45" s="397"/>
      <c r="D45" s="385"/>
      <c r="E45" s="397"/>
      <c r="F45" s="398"/>
      <c r="G45" s="385"/>
      <c r="H45" s="385"/>
      <c r="I45" s="392"/>
      <c r="J45" s="139" t="s">
        <v>225</v>
      </c>
      <c r="K45" s="139" t="s">
        <v>77</v>
      </c>
      <c r="L45" s="139" t="s">
        <v>77</v>
      </c>
    </row>
    <row r="46" spans="1:12" ht="12.75">
      <c r="A46" s="205">
        <v>1</v>
      </c>
      <c r="B46" s="205">
        <v>2</v>
      </c>
      <c r="C46" s="205">
        <v>3</v>
      </c>
      <c r="D46" s="205">
        <v>4</v>
      </c>
      <c r="E46" s="205">
        <v>5</v>
      </c>
      <c r="F46" s="205">
        <v>6</v>
      </c>
      <c r="G46" s="205">
        <v>7</v>
      </c>
      <c r="H46" s="205">
        <v>8</v>
      </c>
      <c r="I46" s="205">
        <v>9</v>
      </c>
      <c r="J46" s="205">
        <v>10</v>
      </c>
      <c r="K46" s="205">
        <v>11</v>
      </c>
      <c r="L46" s="205">
        <v>12</v>
      </c>
    </row>
    <row r="47" spans="1:12" ht="126.75" customHeight="1">
      <c r="A47" s="3">
        <v>1</v>
      </c>
      <c r="B47" s="210" t="str">
        <f>B17</f>
        <v>012345</v>
      </c>
      <c r="C47" s="244">
        <f>C17</f>
        <v>1234567890</v>
      </c>
      <c r="D47" s="190">
        <f>D17</f>
        <v>0</v>
      </c>
      <c r="E47" s="208"/>
      <c r="F47" s="142">
        <f>F17</f>
        <v>9608</v>
      </c>
      <c r="G47" s="142">
        <f>G17</f>
        <v>4606</v>
      </c>
      <c r="H47" s="142">
        <f>G47+F47</f>
        <v>14214</v>
      </c>
      <c r="I47" s="142">
        <f>ROUND((H47*10)/100,0)</f>
        <v>1421</v>
      </c>
      <c r="J47" s="209" t="s">
        <v>226</v>
      </c>
      <c r="K47" s="3">
        <v>0</v>
      </c>
      <c r="L47" s="3">
        <v>0</v>
      </c>
    </row>
    <row r="48" spans="1:12" ht="17.25" customHeight="1">
      <c r="A48" s="3"/>
      <c r="B48" s="3"/>
      <c r="C48" s="208"/>
      <c r="D48" s="206" t="s">
        <v>12</v>
      </c>
      <c r="E48" s="206"/>
      <c r="F48" s="142">
        <f>SUM(F47:F47)</f>
        <v>9608</v>
      </c>
      <c r="G48" s="142">
        <f>SUM(G47:G47)</f>
        <v>4606</v>
      </c>
      <c r="H48" s="142">
        <f>SUM(H47:H47)</f>
        <v>14214</v>
      </c>
      <c r="I48" s="142">
        <f>SUM(I47:I47)</f>
        <v>1421</v>
      </c>
      <c r="J48" s="3">
        <v>0</v>
      </c>
      <c r="K48" s="3">
        <f>SUM(K47:K47)</f>
        <v>0</v>
      </c>
      <c r="L48" s="3">
        <f>SUM(L47:L47)</f>
        <v>0</v>
      </c>
    </row>
    <row r="49" spans="1:12" ht="12.75">
      <c r="A49" s="201"/>
      <c r="B49" s="201"/>
      <c r="C49" s="202"/>
      <c r="D49" s="202"/>
      <c r="E49" s="202"/>
      <c r="F49" s="203"/>
      <c r="G49" s="203"/>
      <c r="H49" s="203"/>
      <c r="I49" s="203"/>
      <c r="J49" s="203"/>
      <c r="K49" s="203"/>
      <c r="L49" s="203"/>
    </row>
    <row r="50" spans="1:12" ht="12.75">
      <c r="A50" s="201"/>
      <c r="B50" s="201"/>
      <c r="C50" s="202"/>
      <c r="D50" s="202"/>
      <c r="E50" s="202"/>
      <c r="F50" s="203"/>
      <c r="G50" s="203"/>
      <c r="H50" s="203"/>
      <c r="I50" s="203"/>
      <c r="J50" s="203"/>
      <c r="K50" s="203"/>
      <c r="L50" s="203"/>
    </row>
    <row r="51" spans="1:12" ht="12.75">
      <c r="A51" s="200"/>
      <c r="B51" s="200"/>
      <c r="C51" s="198"/>
      <c r="D51" s="198"/>
      <c r="E51" s="198"/>
      <c r="F51" s="199"/>
      <c r="G51" s="199"/>
      <c r="H51" s="390" t="str">
        <f>H21</f>
        <v>Mandal Educational Officer</v>
      </c>
      <c r="I51" s="390"/>
      <c r="J51" s="390"/>
      <c r="K51" s="390"/>
      <c r="L51" s="214"/>
    </row>
    <row r="52" spans="1:12" ht="12.75">
      <c r="A52" s="200"/>
      <c r="B52" s="200"/>
      <c r="C52" s="198"/>
      <c r="D52" s="198"/>
      <c r="E52" s="198"/>
      <c r="F52" s="199"/>
      <c r="G52" s="199"/>
      <c r="H52" s="391" t="str">
        <f>H22</f>
        <v>MANDAL PARISHAD - UNDRAJAVRAM</v>
      </c>
      <c r="I52" s="391"/>
      <c r="J52" s="391"/>
      <c r="K52" s="391"/>
      <c r="L52" s="196"/>
    </row>
  </sheetData>
  <mergeCells count="64">
    <mergeCell ref="E5:F5"/>
    <mergeCell ref="I3:L3"/>
    <mergeCell ref="I4:L4"/>
    <mergeCell ref="G5:H5"/>
    <mergeCell ref="I5:K5"/>
    <mergeCell ref="I6:J6"/>
    <mergeCell ref="A7:D7"/>
    <mergeCell ref="C8:L8"/>
    <mergeCell ref="A1:L1"/>
    <mergeCell ref="A2:L2"/>
    <mergeCell ref="A3:H3"/>
    <mergeCell ref="A4:D4"/>
    <mergeCell ref="E4:F4"/>
    <mergeCell ref="G4:H4"/>
    <mergeCell ref="A5:D5"/>
    <mergeCell ref="F12:F15"/>
    <mergeCell ref="G12:G15"/>
    <mergeCell ref="H12:H15"/>
    <mergeCell ref="E6:F6"/>
    <mergeCell ref="B12:B15"/>
    <mergeCell ref="C12:C15"/>
    <mergeCell ref="D12:D15"/>
    <mergeCell ref="E12:E15"/>
    <mergeCell ref="A31:L31"/>
    <mergeCell ref="I12:L12"/>
    <mergeCell ref="C9:L9"/>
    <mergeCell ref="C10:L10"/>
    <mergeCell ref="C11:L11"/>
    <mergeCell ref="H22:K22"/>
    <mergeCell ref="H21:K21"/>
    <mergeCell ref="I13:I15"/>
    <mergeCell ref="J13:L13"/>
    <mergeCell ref="A12:A15"/>
    <mergeCell ref="A32:L32"/>
    <mergeCell ref="A33:H33"/>
    <mergeCell ref="I33:L33"/>
    <mergeCell ref="A34:D34"/>
    <mergeCell ref="E34:F34"/>
    <mergeCell ref="G34:H34"/>
    <mergeCell ref="I34:L34"/>
    <mergeCell ref="A35:D35"/>
    <mergeCell ref="E35:F35"/>
    <mergeCell ref="G35:H35"/>
    <mergeCell ref="I35:K35"/>
    <mergeCell ref="E36:F36"/>
    <mergeCell ref="I36:J36"/>
    <mergeCell ref="A37:D37"/>
    <mergeCell ref="C38:L38"/>
    <mergeCell ref="C39:L39"/>
    <mergeCell ref="C40:L40"/>
    <mergeCell ref="C41:L41"/>
    <mergeCell ref="A42:A45"/>
    <mergeCell ref="B42:B45"/>
    <mergeCell ref="C42:C45"/>
    <mergeCell ref="D42:D45"/>
    <mergeCell ref="E42:E45"/>
    <mergeCell ref="F42:F45"/>
    <mergeCell ref="G42:G45"/>
    <mergeCell ref="H51:K51"/>
    <mergeCell ref="H52:K52"/>
    <mergeCell ref="H42:H45"/>
    <mergeCell ref="I42:L42"/>
    <mergeCell ref="I43:I45"/>
    <mergeCell ref="J43:L43"/>
  </mergeCells>
  <printOptions/>
  <pageMargins left="0.75" right="0.75" top="0.73" bottom="1" header="0.5" footer="0.5"/>
  <pageSetup horizontalDpi="600" verticalDpi="600" orientation="portrait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6">
      <selection activeCell="D47" sqref="D47"/>
    </sheetView>
  </sheetViews>
  <sheetFormatPr defaultColWidth="9.140625" defaultRowHeight="12.75"/>
  <cols>
    <col min="1" max="1" width="4.7109375" style="232" customWidth="1"/>
    <col min="2" max="2" width="10.140625" style="232" customWidth="1"/>
    <col min="3" max="3" width="9.140625" style="232" hidden="1" customWidth="1"/>
    <col min="4" max="4" width="25.28125" style="232" customWidth="1"/>
    <col min="5" max="5" width="13.57421875" style="229" customWidth="1"/>
    <col min="6" max="6" width="14.140625" style="232" customWidth="1"/>
    <col min="7" max="7" width="8.421875" style="232" customWidth="1"/>
    <col min="8" max="8" width="14.421875" style="238" customWidth="1"/>
    <col min="9" max="16384" width="9.140625" style="232" customWidth="1"/>
  </cols>
  <sheetData>
    <row r="1" spans="1:8" ht="28.5" customHeight="1">
      <c r="A1" s="378" t="str">
        <f>'APPRENTICE  BILL'!A2:H2</f>
        <v>MANDAL PARISHAD (EDUCATION) - UNDRAJAVRAM</v>
      </c>
      <c r="B1" s="378"/>
      <c r="C1" s="378"/>
      <c r="D1" s="378"/>
      <c r="E1" s="378"/>
      <c r="F1" s="378"/>
      <c r="G1" s="378"/>
      <c r="H1" s="378"/>
    </row>
    <row r="2" spans="1:8" ht="30" customHeight="1">
      <c r="A2" s="418" t="str">
        <f>'APPRENTICE  BILL'!K2</f>
        <v>DDO CODE :: 0415 - 2202 - 012</v>
      </c>
      <c r="B2" s="418"/>
      <c r="C2" s="418"/>
      <c r="D2" s="418"/>
      <c r="E2" s="418"/>
      <c r="F2" s="418"/>
      <c r="G2" s="418"/>
      <c r="H2" s="418"/>
    </row>
    <row r="3" spans="1:8" ht="30" customHeight="1">
      <c r="A3" s="382" t="s">
        <v>243</v>
      </c>
      <c r="B3" s="383"/>
      <c r="C3" s="383"/>
      <c r="D3" s="383"/>
      <c r="E3" s="383"/>
      <c r="F3" s="383"/>
      <c r="G3" s="383"/>
      <c r="H3" s="384"/>
    </row>
    <row r="4" spans="1:8" ht="41.25" customHeight="1">
      <c r="A4" s="419" t="s">
        <v>234</v>
      </c>
      <c r="B4" s="419"/>
      <c r="C4" s="419"/>
      <c r="D4" s="419"/>
      <c r="E4" s="419"/>
      <c r="F4" s="419"/>
      <c r="G4" s="419"/>
      <c r="H4" s="419"/>
    </row>
    <row r="5" spans="1:8" ht="25.5" customHeight="1">
      <c r="A5" s="420" t="s">
        <v>241</v>
      </c>
      <c r="B5" s="420"/>
      <c r="C5" s="420"/>
      <c r="D5" s="420"/>
      <c r="E5" s="420"/>
      <c r="F5" s="420"/>
      <c r="G5" s="420"/>
      <c r="H5" s="420"/>
    </row>
    <row r="6" spans="1:8" ht="38.25">
      <c r="A6" s="227" t="s">
        <v>13</v>
      </c>
      <c r="B6" s="111" t="s">
        <v>242</v>
      </c>
      <c r="C6" s="233" t="s">
        <v>235</v>
      </c>
      <c r="D6" s="111" t="s">
        <v>236</v>
      </c>
      <c r="E6" s="156" t="s">
        <v>237</v>
      </c>
      <c r="F6" s="242" t="s">
        <v>238</v>
      </c>
      <c r="G6" s="151" t="s">
        <v>239</v>
      </c>
      <c r="H6" s="230" t="s">
        <v>240</v>
      </c>
    </row>
    <row r="7" spans="1:8" ht="59.25" customHeight="1">
      <c r="A7" s="228">
        <v>1</v>
      </c>
      <c r="B7" s="234" t="str">
        <f>'APPRENTICE  BILL'!B6</f>
        <v>012345</v>
      </c>
      <c r="C7" s="235"/>
      <c r="D7" s="239"/>
      <c r="E7" s="227" t="str">
        <f>'APPRENTICE  BILL'!F6:F6</f>
        <v>SGT</v>
      </c>
      <c r="F7" s="241" t="s">
        <v>244</v>
      </c>
      <c r="G7" s="236" t="s">
        <v>245</v>
      </c>
      <c r="H7" s="142">
        <v>30</v>
      </c>
    </row>
    <row r="8" spans="1:8" ht="59.25" customHeight="1">
      <c r="A8" s="228">
        <v>2</v>
      </c>
      <c r="B8" s="234"/>
      <c r="C8" s="235"/>
      <c r="D8" s="239"/>
      <c r="E8" s="227"/>
      <c r="F8" s="241"/>
      <c r="G8" s="236"/>
      <c r="H8" s="142">
        <v>30</v>
      </c>
    </row>
    <row r="9" spans="1:8" ht="59.25" customHeight="1">
      <c r="A9" s="228">
        <v>3</v>
      </c>
      <c r="B9" s="234"/>
      <c r="C9" s="235"/>
      <c r="D9" s="239"/>
      <c r="E9" s="227"/>
      <c r="F9" s="241"/>
      <c r="G9" s="236"/>
      <c r="H9" s="142">
        <v>30</v>
      </c>
    </row>
    <row r="10" spans="1:8" ht="59.25" customHeight="1">
      <c r="A10" s="228">
        <v>4</v>
      </c>
      <c r="B10" s="234"/>
      <c r="C10" s="235"/>
      <c r="D10" s="239"/>
      <c r="E10" s="227"/>
      <c r="F10" s="241"/>
      <c r="G10" s="236"/>
      <c r="H10" s="142">
        <v>30</v>
      </c>
    </row>
    <row r="11" spans="1:8" ht="59.25" customHeight="1">
      <c r="A11" s="228">
        <v>5</v>
      </c>
      <c r="B11" s="234"/>
      <c r="C11" s="235"/>
      <c r="D11" s="239"/>
      <c r="E11" s="227"/>
      <c r="F11" s="241"/>
      <c r="G11" s="236"/>
      <c r="H11" s="142">
        <v>30</v>
      </c>
    </row>
    <row r="12" spans="1:8" ht="59.25" customHeight="1">
      <c r="A12" s="228">
        <v>6</v>
      </c>
      <c r="B12" s="234"/>
      <c r="C12" s="235"/>
      <c r="D12" s="239"/>
      <c r="E12" s="227"/>
      <c r="F12" s="241"/>
      <c r="G12" s="236"/>
      <c r="H12" s="142">
        <v>30</v>
      </c>
    </row>
    <row r="13" spans="1:8" ht="59.25" customHeight="1">
      <c r="A13" s="228">
        <v>7</v>
      </c>
      <c r="B13" s="234"/>
      <c r="C13" s="235"/>
      <c r="D13" s="239"/>
      <c r="E13" s="227"/>
      <c r="F13" s="241"/>
      <c r="G13" s="236"/>
      <c r="H13" s="142">
        <v>30</v>
      </c>
    </row>
    <row r="14" spans="1:8" ht="59.25" customHeight="1">
      <c r="A14" s="228">
        <v>8</v>
      </c>
      <c r="B14" s="234"/>
      <c r="C14" s="235"/>
      <c r="D14" s="239"/>
      <c r="E14" s="227"/>
      <c r="F14" s="241"/>
      <c r="G14" s="236"/>
      <c r="H14" s="142">
        <v>30</v>
      </c>
    </row>
    <row r="15" spans="1:8" ht="33.75" customHeight="1">
      <c r="A15" s="355" t="s">
        <v>12</v>
      </c>
      <c r="B15" s="355"/>
      <c r="C15" s="355"/>
      <c r="D15" s="355"/>
      <c r="E15" s="355"/>
      <c r="F15" s="355"/>
      <c r="G15" s="7"/>
      <c r="H15" s="237">
        <f>SUM(H7:H14)</f>
        <v>240</v>
      </c>
    </row>
  </sheetData>
  <mergeCells count="6">
    <mergeCell ref="A15:F15"/>
    <mergeCell ref="A1:H1"/>
    <mergeCell ref="A2:H2"/>
    <mergeCell ref="A4:H4"/>
    <mergeCell ref="A5:H5"/>
    <mergeCell ref="A3:H3"/>
  </mergeCells>
  <printOptions horizontalCentered="1"/>
  <pageMargins left="0.5" right="0.5" top="0.5" bottom="0.5" header="0.5" footer="0.5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B28" sqref="B28"/>
    </sheetView>
  </sheetViews>
  <sheetFormatPr defaultColWidth="9.140625" defaultRowHeight="12.75"/>
  <cols>
    <col min="1" max="1" width="8.57421875" style="0" customWidth="1"/>
    <col min="2" max="2" width="104.8515625" style="0" bestFit="1" customWidth="1"/>
  </cols>
  <sheetData>
    <row r="1" spans="2:4" ht="15.75">
      <c r="B1" s="2" t="s">
        <v>261</v>
      </c>
      <c r="D1" s="249"/>
    </row>
    <row r="2" spans="2:4" ht="15.75">
      <c r="B2" s="2" t="s">
        <v>262</v>
      </c>
      <c r="D2" s="249"/>
    </row>
    <row r="3" spans="2:4" ht="15.75">
      <c r="B3" s="196" t="s">
        <v>269</v>
      </c>
      <c r="D3" s="250" t="s">
        <v>268</v>
      </c>
    </row>
    <row r="4" spans="2:4" ht="15.75">
      <c r="B4" s="290" t="s">
        <v>263</v>
      </c>
      <c r="D4" s="249"/>
    </row>
    <row r="5" spans="2:3" ht="15.75">
      <c r="B5" s="291" t="s">
        <v>270</v>
      </c>
      <c r="C5" s="253"/>
    </row>
    <row r="6" ht="13.5">
      <c r="B6" s="292"/>
    </row>
    <row r="7" ht="13.5">
      <c r="B7" s="292" t="s">
        <v>265</v>
      </c>
    </row>
    <row r="8" ht="13.5">
      <c r="B8" s="292" t="s">
        <v>272</v>
      </c>
    </row>
    <row r="9" spans="2:4" ht="13.5">
      <c r="B9" s="290"/>
      <c r="D9" s="251"/>
    </row>
    <row r="10" spans="1:2" ht="22.5" customHeight="1">
      <c r="A10">
        <v>1</v>
      </c>
      <c r="B10" s="291" t="s">
        <v>285</v>
      </c>
    </row>
    <row r="11" spans="1:2" ht="22.5" customHeight="1">
      <c r="A11">
        <v>2</v>
      </c>
      <c r="B11" s="291" t="s">
        <v>286</v>
      </c>
    </row>
    <row r="12" spans="1:2" ht="22.5" customHeight="1">
      <c r="A12">
        <v>3</v>
      </c>
      <c r="B12" s="251"/>
    </row>
    <row r="13" spans="1:2" ht="22.5" customHeight="1">
      <c r="A13">
        <v>4</v>
      </c>
      <c r="B13" s="251"/>
    </row>
    <row r="14" spans="1:2" ht="22.5" customHeight="1">
      <c r="A14">
        <v>5</v>
      </c>
      <c r="B14" s="251"/>
    </row>
    <row r="15" spans="1:2" ht="22.5" customHeight="1">
      <c r="A15">
        <v>6</v>
      </c>
      <c r="B15" s="251"/>
    </row>
    <row r="16" spans="1:2" ht="22.5" customHeight="1">
      <c r="A16">
        <v>7</v>
      </c>
      <c r="B16" s="251"/>
    </row>
    <row r="17" spans="1:2" ht="22.5" customHeight="1">
      <c r="A17">
        <v>8</v>
      </c>
      <c r="B17" s="251"/>
    </row>
    <row r="18" ht="13.5">
      <c r="B18" s="251"/>
    </row>
    <row r="19" ht="13.5">
      <c r="B19" s="251" t="s">
        <v>266</v>
      </c>
    </row>
    <row r="20" ht="15.75">
      <c r="B20" s="250" t="s">
        <v>278</v>
      </c>
    </row>
    <row r="21" ht="13.5">
      <c r="B21" s="251" t="s">
        <v>266</v>
      </c>
    </row>
    <row r="22" ht="13.5">
      <c r="D22" s="251"/>
    </row>
    <row r="23" ht="13.5">
      <c r="D23" s="251"/>
    </row>
    <row r="24" ht="13.5">
      <c r="D24" s="251" t="s">
        <v>267</v>
      </c>
    </row>
    <row r="25" ht="15.75">
      <c r="D25" s="252" t="s">
        <v>271</v>
      </c>
    </row>
    <row r="26" spans="2:3" ht="15.75">
      <c r="B26" s="255" t="s">
        <v>273</v>
      </c>
      <c r="C26" s="256"/>
    </row>
    <row r="27" ht="15.75">
      <c r="D27" s="252"/>
    </row>
    <row r="28" ht="15.75">
      <c r="D28" s="252"/>
    </row>
    <row r="40" ht="12.75">
      <c r="B40" s="2" t="s">
        <v>261</v>
      </c>
    </row>
    <row r="41" ht="12.75">
      <c r="B41" s="2" t="s">
        <v>262</v>
      </c>
    </row>
    <row r="42" ht="12.75">
      <c r="B42" s="196" t="s">
        <v>269</v>
      </c>
    </row>
    <row r="43" ht="12.75">
      <c r="B43" s="2" t="s">
        <v>263</v>
      </c>
    </row>
    <row r="44" ht="15.75">
      <c r="B44" s="249" t="s">
        <v>270</v>
      </c>
    </row>
    <row r="45" ht="13.5">
      <c r="B45" s="254" t="s">
        <v>264</v>
      </c>
    </row>
    <row r="46" ht="13.5">
      <c r="B46" s="254" t="s">
        <v>265</v>
      </c>
    </row>
    <row r="47" ht="13.5">
      <c r="B47" s="254" t="s">
        <v>272</v>
      </c>
    </row>
    <row r="49" ht="15.75">
      <c r="B49" s="251" t="s">
        <v>274</v>
      </c>
    </row>
    <row r="50" ht="13.5">
      <c r="B50" s="251"/>
    </row>
    <row r="51" ht="13.5">
      <c r="B51" s="251" t="s">
        <v>266</v>
      </c>
    </row>
    <row r="52" ht="15.75">
      <c r="B52" s="250" t="s">
        <v>279</v>
      </c>
    </row>
    <row r="53" ht="13.5">
      <c r="B53" s="251" t="s">
        <v>266</v>
      </c>
    </row>
    <row r="58" ht="15.75">
      <c r="B58" s="255" t="s">
        <v>273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7"/>
  <sheetViews>
    <sheetView workbookViewId="0" topLeftCell="C1">
      <selection activeCell="I14" sqref="I14"/>
    </sheetView>
  </sheetViews>
  <sheetFormatPr defaultColWidth="9.140625" defaultRowHeight="12.75"/>
  <cols>
    <col min="1" max="1" width="6.7109375" style="0" hidden="1" customWidth="1"/>
    <col min="2" max="2" width="30.00390625" style="10" hidden="1" customWidth="1"/>
    <col min="3" max="3" width="5.140625" style="10" customWidth="1"/>
    <col min="4" max="4" width="11.7109375" style="10" customWidth="1"/>
    <col min="5" max="5" width="33.421875" style="10" customWidth="1"/>
    <col min="6" max="6" width="23.57421875" style="96" customWidth="1"/>
    <col min="7" max="7" width="13.00390625" style="72" customWidth="1"/>
  </cols>
  <sheetData>
    <row r="1" spans="1:7" ht="21" customHeight="1">
      <c r="A1" s="128"/>
      <c r="B1" s="165"/>
      <c r="C1" s="382" t="str">
        <f>'APPRENTICE  BILL'!A2</f>
        <v>MANDAL PARISHAD (EDUCATION) - UNDRAJAVRAM</v>
      </c>
      <c r="D1" s="383"/>
      <c r="E1" s="383"/>
      <c r="F1" s="383"/>
      <c r="G1" s="384"/>
    </row>
    <row r="2" spans="1:7" ht="21" customHeight="1">
      <c r="A2" s="423" t="str">
        <f>'APPRENTICE  BILL'!K2</f>
        <v>DDO CODE :: 0415 - 2202 - 012</v>
      </c>
      <c r="B2" s="424"/>
      <c r="C2" s="424"/>
      <c r="D2" s="424"/>
      <c r="E2" s="424"/>
      <c r="F2" s="424"/>
      <c r="G2" s="425"/>
    </row>
    <row r="3" spans="1:7" ht="21" customHeight="1">
      <c r="A3" s="421" t="s">
        <v>149</v>
      </c>
      <c r="B3" s="421"/>
      <c r="C3" s="421"/>
      <c r="D3" s="421"/>
      <c r="E3" s="421"/>
      <c r="F3" s="421"/>
      <c r="G3" s="421"/>
    </row>
    <row r="4" spans="1:7" ht="21" customHeight="1">
      <c r="A4" s="421" t="s">
        <v>150</v>
      </c>
      <c r="B4" s="421"/>
      <c r="C4" s="421"/>
      <c r="D4" s="421"/>
      <c r="E4" s="421"/>
      <c r="F4" s="421"/>
      <c r="G4" s="421"/>
    </row>
    <row r="5" spans="1:7" s="1" customFormat="1" ht="36.75" customHeight="1">
      <c r="A5" s="140" t="s">
        <v>13</v>
      </c>
      <c r="B5" s="140" t="s">
        <v>151</v>
      </c>
      <c r="C5" s="168" t="s">
        <v>13</v>
      </c>
      <c r="D5" s="111" t="s">
        <v>155</v>
      </c>
      <c r="E5" s="140" t="s">
        <v>160</v>
      </c>
      <c r="F5" s="140" t="s">
        <v>1</v>
      </c>
      <c r="G5" s="140" t="s">
        <v>2</v>
      </c>
    </row>
    <row r="6" spans="1:10" s="1" customFormat="1" ht="29.25" customHeight="1">
      <c r="A6" s="166"/>
      <c r="B6" s="166"/>
      <c r="C6" s="116">
        <v>1</v>
      </c>
      <c r="D6" s="162" t="str">
        <f>'P.T'!B8</f>
        <v>012345</v>
      </c>
      <c r="E6" s="141"/>
      <c r="F6" s="195">
        <v>123412345</v>
      </c>
      <c r="G6" s="178">
        <f>'APPRENTICE  BILL'!X6</f>
        <v>13716</v>
      </c>
      <c r="J6" s="115"/>
    </row>
    <row r="7" spans="1:10" s="1" customFormat="1" ht="29.25" customHeight="1">
      <c r="A7" s="166"/>
      <c r="B7" s="166"/>
      <c r="C7" s="116">
        <v>2</v>
      </c>
      <c r="D7" s="426"/>
      <c r="E7" s="427"/>
      <c r="F7" s="428"/>
      <c r="G7" s="178">
        <f>'APPRENTICE  BILL'!X7</f>
        <v>13716</v>
      </c>
      <c r="J7" s="115"/>
    </row>
    <row r="8" spans="1:10" s="1" customFormat="1" ht="29.25" customHeight="1">
      <c r="A8" s="166"/>
      <c r="B8" s="166"/>
      <c r="C8" s="116">
        <v>3</v>
      </c>
      <c r="D8" s="426"/>
      <c r="E8" s="427"/>
      <c r="F8" s="428"/>
      <c r="G8" s="178">
        <f>'APPRENTICE  BILL'!X8</f>
        <v>13716</v>
      </c>
      <c r="J8" s="115"/>
    </row>
    <row r="9" spans="1:10" s="1" customFormat="1" ht="29.25" customHeight="1">
      <c r="A9" s="166"/>
      <c r="B9" s="166"/>
      <c r="C9" s="116">
        <v>4</v>
      </c>
      <c r="D9" s="426"/>
      <c r="E9" s="427"/>
      <c r="F9" s="428"/>
      <c r="G9" s="178">
        <f>'APPRENTICE  BILL'!X9</f>
        <v>13716</v>
      </c>
      <c r="J9" s="115"/>
    </row>
    <row r="10" spans="1:10" s="1" customFormat="1" ht="29.25" customHeight="1">
      <c r="A10" s="166"/>
      <c r="B10" s="166"/>
      <c r="C10" s="116">
        <v>5</v>
      </c>
      <c r="D10" s="426"/>
      <c r="E10" s="427"/>
      <c r="F10" s="428"/>
      <c r="G10" s="178">
        <f>'APPRENTICE  BILL'!X10</f>
        <v>13716</v>
      </c>
      <c r="J10" s="115"/>
    </row>
    <row r="11" spans="1:10" s="1" customFormat="1" ht="29.25" customHeight="1">
      <c r="A11" s="166"/>
      <c r="B11" s="166"/>
      <c r="C11" s="116">
        <v>6</v>
      </c>
      <c r="D11" s="426"/>
      <c r="E11" s="427"/>
      <c r="F11" s="428"/>
      <c r="G11" s="178">
        <f>'APPRENTICE  BILL'!X11</f>
        <v>13716</v>
      </c>
      <c r="J11" s="115"/>
    </row>
    <row r="12" spans="1:10" s="1" customFormat="1" ht="29.25" customHeight="1">
      <c r="A12" s="166"/>
      <c r="B12" s="166"/>
      <c r="C12" s="116">
        <v>7</v>
      </c>
      <c r="D12" s="426"/>
      <c r="E12" s="427"/>
      <c r="F12" s="428"/>
      <c r="G12" s="178">
        <f>'APPRENTICE  BILL'!X12</f>
        <v>13716</v>
      </c>
      <c r="J12" s="115"/>
    </row>
    <row r="13" spans="1:10" s="1" customFormat="1" ht="29.25" customHeight="1">
      <c r="A13" s="166"/>
      <c r="B13" s="166"/>
      <c r="C13" s="116">
        <v>8</v>
      </c>
      <c r="D13" s="426"/>
      <c r="E13" s="427"/>
      <c r="F13" s="428"/>
      <c r="G13" s="178">
        <f>'APPRENTICE  BILL'!X13</f>
        <v>13716</v>
      </c>
      <c r="J13" s="115"/>
    </row>
    <row r="14" spans="1:7" s="6" customFormat="1" ht="25.5" customHeight="1">
      <c r="A14" s="105"/>
      <c r="B14" s="167"/>
      <c r="C14" s="105"/>
      <c r="D14" s="180"/>
      <c r="E14" s="382" t="s">
        <v>12</v>
      </c>
      <c r="F14" s="384"/>
      <c r="G14" s="181">
        <f>SUM(G6:G13)</f>
        <v>109728</v>
      </c>
    </row>
    <row r="15" spans="2:7" s="6" customFormat="1" ht="20.25" customHeight="1">
      <c r="B15" s="39"/>
      <c r="C15" s="167"/>
      <c r="D15" s="182"/>
      <c r="E15" s="406" t="str">
        <f>APTC!B52</f>
        <v> Rupees THIRTEEN Thousand  NINE Hundred and FIFTY SIX  only</v>
      </c>
      <c r="F15" s="422"/>
      <c r="G15" s="183"/>
    </row>
    <row r="16" spans="2:7" s="6" customFormat="1" ht="25.5" customHeight="1">
      <c r="B16" s="39"/>
      <c r="C16" s="39"/>
      <c r="D16" s="106"/>
      <c r="E16" s="39"/>
      <c r="F16" s="276"/>
      <c r="G16" s="276"/>
    </row>
    <row r="17" spans="2:7" s="6" customFormat="1" ht="22.5" customHeight="1">
      <c r="B17" s="39"/>
      <c r="C17" s="39"/>
      <c r="D17" s="163" t="s">
        <v>256</v>
      </c>
      <c r="E17" s="39"/>
      <c r="F17" s="344" t="s">
        <v>3</v>
      </c>
      <c r="G17" s="344"/>
    </row>
    <row r="18" spans="2:7" s="6" customFormat="1" ht="22.5" customHeight="1">
      <c r="B18" s="39"/>
      <c r="C18" s="39"/>
      <c r="D18" s="106"/>
      <c r="E18" s="39"/>
      <c r="F18" s="276" t="s">
        <v>6</v>
      </c>
      <c r="G18" s="276"/>
    </row>
    <row r="19" spans="2:7" s="6" customFormat="1" ht="22.5" customHeight="1">
      <c r="B19" s="39"/>
      <c r="C19" s="39"/>
      <c r="D19" s="39"/>
      <c r="E19" s="39"/>
      <c r="F19" s="95"/>
      <c r="G19" s="73"/>
    </row>
    <row r="20" spans="2:7" s="6" customFormat="1" ht="22.5" customHeight="1">
      <c r="B20" s="39"/>
      <c r="C20" s="39"/>
      <c r="D20" s="39"/>
      <c r="E20" s="39"/>
      <c r="F20" s="95"/>
      <c r="G20" s="73"/>
    </row>
    <row r="21" spans="2:7" s="6" customFormat="1" ht="22.5" customHeight="1">
      <c r="B21" s="39"/>
      <c r="C21" s="39"/>
      <c r="D21" s="39"/>
      <c r="E21" s="39"/>
      <c r="F21" s="95"/>
      <c r="G21" s="73"/>
    </row>
    <row r="22" spans="2:7" s="6" customFormat="1" ht="22.5" customHeight="1">
      <c r="B22" s="39"/>
      <c r="C22" s="39"/>
      <c r="D22" s="39"/>
      <c r="E22" s="39"/>
      <c r="F22" s="95"/>
      <c r="G22" s="73"/>
    </row>
    <row r="23" spans="2:7" s="6" customFormat="1" ht="22.5" customHeight="1">
      <c r="B23" s="39"/>
      <c r="C23" s="39"/>
      <c r="D23" s="39"/>
      <c r="E23" s="39"/>
      <c r="F23" s="95"/>
      <c r="G23" s="73"/>
    </row>
    <row r="24" spans="2:7" s="6" customFormat="1" ht="22.5" customHeight="1">
      <c r="B24" s="39"/>
      <c r="C24" s="39"/>
      <c r="D24" s="39"/>
      <c r="E24" s="39"/>
      <c r="F24" s="95"/>
      <c r="G24" s="73"/>
    </row>
    <row r="25" spans="2:7" s="6" customFormat="1" ht="22.5" customHeight="1">
      <c r="B25" s="39"/>
      <c r="C25" s="39"/>
      <c r="D25" s="39"/>
      <c r="E25" s="39"/>
      <c r="F25" s="95"/>
      <c r="G25" s="73"/>
    </row>
    <row r="26" spans="2:7" s="6" customFormat="1" ht="22.5" customHeight="1">
      <c r="B26" s="39"/>
      <c r="C26" s="39"/>
      <c r="D26" s="39"/>
      <c r="E26" s="39"/>
      <c r="F26" s="95"/>
      <c r="G26" s="73"/>
    </row>
    <row r="27" spans="2:7" s="6" customFormat="1" ht="21.75" customHeight="1">
      <c r="B27" s="39"/>
      <c r="C27" s="420" t="str">
        <f>C1</f>
        <v>MANDAL PARISHAD (EDUCATION) - UNDRAJAVRAM</v>
      </c>
      <c r="D27" s="420"/>
      <c r="E27" s="420"/>
      <c r="F27" s="420"/>
      <c r="G27" s="420"/>
    </row>
    <row r="28" spans="2:9" s="6" customFormat="1" ht="21.75" customHeight="1">
      <c r="B28" s="39"/>
      <c r="C28" s="350" t="str">
        <f>A2</f>
        <v>DDO CODE :: 0415 - 2202 - 012</v>
      </c>
      <c r="D28" s="350"/>
      <c r="E28" s="350"/>
      <c r="F28" s="350"/>
      <c r="G28" s="350"/>
      <c r="H28" s="113"/>
      <c r="I28" s="113"/>
    </row>
    <row r="29" spans="2:9" s="6" customFormat="1" ht="21.75" customHeight="1">
      <c r="B29" s="39"/>
      <c r="C29" s="421" t="s">
        <v>149</v>
      </c>
      <c r="D29" s="421"/>
      <c r="E29" s="421"/>
      <c r="F29" s="421"/>
      <c r="G29" s="421"/>
      <c r="H29" s="113"/>
      <c r="I29" s="113"/>
    </row>
    <row r="30" spans="2:9" s="6" customFormat="1" ht="21.75" customHeight="1">
      <c r="B30" s="39"/>
      <c r="C30" s="421" t="s">
        <v>150</v>
      </c>
      <c r="D30" s="421"/>
      <c r="E30" s="421"/>
      <c r="F30" s="421"/>
      <c r="G30" s="421"/>
      <c r="H30" s="113"/>
      <c r="I30" s="113"/>
    </row>
    <row r="31" spans="2:7" s="6" customFormat="1" ht="43.5" customHeight="1">
      <c r="B31" s="39"/>
      <c r="C31" s="168" t="s">
        <v>13</v>
      </c>
      <c r="D31" s="111" t="s">
        <v>155</v>
      </c>
      <c r="E31" s="140" t="s">
        <v>160</v>
      </c>
      <c r="F31" s="140" t="s">
        <v>1</v>
      </c>
      <c r="G31" s="140" t="s">
        <v>2</v>
      </c>
    </row>
    <row r="32" spans="2:7" s="6" customFormat="1" ht="67.5" customHeight="1">
      <c r="B32" s="39"/>
      <c r="C32" s="116">
        <v>1</v>
      </c>
      <c r="D32" s="162" t="str">
        <f>D6</f>
        <v>012345</v>
      </c>
      <c r="E32" s="184">
        <f>E6</f>
        <v>0</v>
      </c>
      <c r="F32" s="195">
        <f>F6:F6</f>
        <v>123412345</v>
      </c>
      <c r="G32" s="178">
        <f>G6</f>
        <v>13716</v>
      </c>
    </row>
    <row r="33" spans="2:7" s="6" customFormat="1" ht="30" customHeight="1">
      <c r="B33" s="39"/>
      <c r="C33" s="420" t="s">
        <v>12</v>
      </c>
      <c r="D33" s="420"/>
      <c r="E33" s="420"/>
      <c r="F33" s="420"/>
      <c r="G33" s="181">
        <f>SUM(G32)</f>
        <v>13716</v>
      </c>
    </row>
    <row r="34" spans="2:7" s="6" customFormat="1" ht="18.75" customHeight="1">
      <c r="B34" s="39"/>
      <c r="C34" s="129"/>
      <c r="D34" s="129"/>
      <c r="E34" s="414" t="str">
        <f>E15</f>
        <v> Rupees THIRTEEN Thousand  NINE Hundred and FIFTY SIX  only</v>
      </c>
      <c r="F34" s="416"/>
      <c r="G34" s="181"/>
    </row>
    <row r="35" spans="2:7" s="6" customFormat="1" ht="22.5" customHeight="1">
      <c r="B35" s="39"/>
      <c r="C35" s="39"/>
      <c r="D35" s="39"/>
      <c r="E35" s="39"/>
      <c r="F35" s="95"/>
      <c r="G35" s="73"/>
    </row>
    <row r="36" spans="2:7" s="6" customFormat="1" ht="22.5" customHeight="1">
      <c r="B36" s="39"/>
      <c r="C36" s="39"/>
      <c r="D36" s="135" t="s">
        <v>188</v>
      </c>
      <c r="E36" s="39"/>
      <c r="F36" s="344" t="s">
        <v>3</v>
      </c>
      <c r="G36" s="344"/>
    </row>
    <row r="37" spans="2:7" s="6" customFormat="1" ht="22.5" customHeight="1">
      <c r="B37" s="39"/>
      <c r="C37" s="39"/>
      <c r="D37" s="39"/>
      <c r="E37" s="39"/>
      <c r="F37" s="276" t="s">
        <v>6</v>
      </c>
      <c r="G37" s="276"/>
    </row>
    <row r="38" spans="2:7" s="6" customFormat="1" ht="22.5" customHeight="1">
      <c r="B38" s="39"/>
      <c r="C38" s="39"/>
      <c r="D38" s="39"/>
      <c r="E38" s="39"/>
      <c r="F38" s="95"/>
      <c r="G38" s="73"/>
    </row>
    <row r="39" spans="2:7" s="6" customFormat="1" ht="22.5" customHeight="1">
      <c r="B39" s="39"/>
      <c r="C39" s="39"/>
      <c r="D39" s="39"/>
      <c r="E39" s="39"/>
      <c r="F39" s="95"/>
      <c r="G39" s="73"/>
    </row>
    <row r="40" spans="2:7" s="6" customFormat="1" ht="22.5" customHeight="1">
      <c r="B40" s="39"/>
      <c r="C40" s="39"/>
      <c r="D40" s="39"/>
      <c r="E40" s="39"/>
      <c r="F40" s="95"/>
      <c r="G40" s="73"/>
    </row>
    <row r="41" spans="2:7" s="6" customFormat="1" ht="22.5" customHeight="1">
      <c r="B41" s="39"/>
      <c r="C41" s="39"/>
      <c r="D41" s="39"/>
      <c r="E41" s="39"/>
      <c r="F41" s="95"/>
      <c r="G41" s="73"/>
    </row>
    <row r="42" spans="2:7" s="6" customFormat="1" ht="22.5" customHeight="1">
      <c r="B42" s="39"/>
      <c r="C42" s="39"/>
      <c r="D42" s="39"/>
      <c r="E42" s="39"/>
      <c r="F42" s="95"/>
      <c r="G42" s="73"/>
    </row>
    <row r="43" spans="2:7" s="6" customFormat="1" ht="22.5" customHeight="1">
      <c r="B43" s="39"/>
      <c r="C43" s="39"/>
      <c r="D43" s="39"/>
      <c r="E43" s="39"/>
      <c r="F43" s="95"/>
      <c r="G43" s="73"/>
    </row>
    <row r="44" spans="2:7" s="6" customFormat="1" ht="22.5" customHeight="1">
      <c r="B44" s="39"/>
      <c r="C44" s="39"/>
      <c r="D44" s="39"/>
      <c r="E44" s="39"/>
      <c r="F44" s="95"/>
      <c r="G44" s="73"/>
    </row>
    <row r="45" spans="2:7" s="6" customFormat="1" ht="22.5" customHeight="1">
      <c r="B45" s="39"/>
      <c r="C45" s="39"/>
      <c r="D45" s="39"/>
      <c r="E45" s="39"/>
      <c r="F45" s="95"/>
      <c r="G45" s="73"/>
    </row>
    <row r="46" spans="2:7" s="6" customFormat="1" ht="22.5" customHeight="1">
      <c r="B46" s="39"/>
      <c r="C46" s="39"/>
      <c r="D46" s="39"/>
      <c r="E46" s="39"/>
      <c r="F46" s="95"/>
      <c r="G46" s="73"/>
    </row>
    <row r="47" spans="2:7" s="6" customFormat="1" ht="22.5" customHeight="1">
      <c r="B47" s="39"/>
      <c r="C47" s="39"/>
      <c r="D47" s="39"/>
      <c r="E47" s="39"/>
      <c r="F47" s="95"/>
      <c r="G47" s="73"/>
    </row>
    <row r="48" spans="2:7" s="6" customFormat="1" ht="22.5" customHeight="1">
      <c r="B48" s="39"/>
      <c r="C48" s="39"/>
      <c r="D48" s="39"/>
      <c r="E48" s="39"/>
      <c r="F48" s="95"/>
      <c r="G48" s="73"/>
    </row>
    <row r="49" spans="2:7" s="6" customFormat="1" ht="22.5" customHeight="1">
      <c r="B49" s="39"/>
      <c r="C49" s="39"/>
      <c r="D49" s="39"/>
      <c r="E49" s="39"/>
      <c r="F49" s="95"/>
      <c r="G49" s="73"/>
    </row>
    <row r="50" spans="2:7" s="6" customFormat="1" ht="22.5" customHeight="1">
      <c r="B50" s="39"/>
      <c r="C50" s="39"/>
      <c r="D50" s="39"/>
      <c r="E50" s="39"/>
      <c r="F50" s="95"/>
      <c r="G50" s="73"/>
    </row>
    <row r="51" spans="2:7" s="6" customFormat="1" ht="22.5" customHeight="1">
      <c r="B51" s="39"/>
      <c r="C51" s="39"/>
      <c r="D51" s="39"/>
      <c r="E51" s="39"/>
      <c r="F51" s="95"/>
      <c r="G51" s="73"/>
    </row>
    <row r="52" spans="2:7" s="6" customFormat="1" ht="22.5" customHeight="1">
      <c r="B52" s="39"/>
      <c r="C52" s="39"/>
      <c r="D52" s="39"/>
      <c r="E52" s="39"/>
      <c r="F52" s="95"/>
      <c r="G52" s="73"/>
    </row>
    <row r="53" spans="2:7" s="6" customFormat="1" ht="22.5" customHeight="1">
      <c r="B53" s="39"/>
      <c r="C53" s="39"/>
      <c r="D53" s="39"/>
      <c r="E53" s="39"/>
      <c r="F53" s="95"/>
      <c r="G53" s="73"/>
    </row>
    <row r="54" spans="2:7" s="6" customFormat="1" ht="22.5" customHeight="1">
      <c r="B54" s="39"/>
      <c r="C54" s="39"/>
      <c r="D54" s="39"/>
      <c r="E54" s="39"/>
      <c r="F54" s="95"/>
      <c r="G54" s="73"/>
    </row>
    <row r="55" spans="2:7" s="6" customFormat="1" ht="22.5" customHeight="1">
      <c r="B55" s="39"/>
      <c r="C55" s="39"/>
      <c r="D55" s="39"/>
      <c r="E55" s="39"/>
      <c r="F55" s="95"/>
      <c r="G55" s="73"/>
    </row>
    <row r="56" spans="2:7" s="6" customFormat="1" ht="22.5" customHeight="1">
      <c r="B56" s="39"/>
      <c r="C56" s="39"/>
      <c r="D56" s="39"/>
      <c r="E56" s="39"/>
      <c r="F56" s="95"/>
      <c r="G56" s="73"/>
    </row>
    <row r="57" spans="2:7" s="6" customFormat="1" ht="22.5" customHeight="1">
      <c r="B57" s="39"/>
      <c r="C57" s="39"/>
      <c r="D57" s="39"/>
      <c r="E57" s="39"/>
      <c r="F57" s="95"/>
      <c r="G57" s="73"/>
    </row>
    <row r="58" spans="2:7" s="6" customFormat="1" ht="22.5" customHeight="1">
      <c r="B58" s="39"/>
      <c r="C58" s="39"/>
      <c r="D58" s="39"/>
      <c r="E58" s="39"/>
      <c r="F58" s="95"/>
      <c r="G58" s="73"/>
    </row>
    <row r="59" spans="2:7" s="6" customFormat="1" ht="22.5" customHeight="1">
      <c r="B59" s="39"/>
      <c r="C59" s="39"/>
      <c r="D59" s="39"/>
      <c r="E59" s="39"/>
      <c r="F59" s="95"/>
      <c r="G59" s="73"/>
    </row>
    <row r="60" spans="2:7" s="6" customFormat="1" ht="22.5" customHeight="1">
      <c r="B60" s="39"/>
      <c r="C60" s="39"/>
      <c r="D60" s="39"/>
      <c r="E60" s="39"/>
      <c r="F60" s="95"/>
      <c r="G60" s="73"/>
    </row>
    <row r="61" spans="2:7" s="6" customFormat="1" ht="22.5" customHeight="1">
      <c r="B61" s="39"/>
      <c r="C61" s="39"/>
      <c r="D61" s="39"/>
      <c r="E61" s="39"/>
      <c r="F61" s="95"/>
      <c r="G61" s="73"/>
    </row>
    <row r="62" spans="2:7" s="6" customFormat="1" ht="22.5" customHeight="1">
      <c r="B62" s="39"/>
      <c r="C62" s="39"/>
      <c r="D62" s="39"/>
      <c r="E62" s="39"/>
      <c r="F62" s="95"/>
      <c r="G62" s="73"/>
    </row>
    <row r="63" spans="2:7" s="6" customFormat="1" ht="22.5" customHeight="1">
      <c r="B63" s="39"/>
      <c r="C63" s="39"/>
      <c r="D63" s="39"/>
      <c r="E63" s="39"/>
      <c r="F63" s="95"/>
      <c r="G63" s="73"/>
    </row>
    <row r="64" spans="2:7" s="6" customFormat="1" ht="22.5" customHeight="1">
      <c r="B64" s="39"/>
      <c r="C64" s="39"/>
      <c r="D64" s="39"/>
      <c r="E64" s="39"/>
      <c r="F64" s="95"/>
      <c r="G64" s="73"/>
    </row>
    <row r="65" spans="2:7" s="6" customFormat="1" ht="22.5" customHeight="1">
      <c r="B65" s="39"/>
      <c r="C65" s="39"/>
      <c r="D65" s="39"/>
      <c r="E65" s="39"/>
      <c r="F65" s="95"/>
      <c r="G65" s="73"/>
    </row>
    <row r="66" spans="2:7" s="6" customFormat="1" ht="22.5" customHeight="1">
      <c r="B66" s="39"/>
      <c r="C66" s="39"/>
      <c r="D66" s="39"/>
      <c r="E66" s="39"/>
      <c r="F66" s="95"/>
      <c r="G66" s="73"/>
    </row>
    <row r="67" spans="2:7" s="6" customFormat="1" ht="22.5" customHeight="1">
      <c r="B67" s="39"/>
      <c r="C67" s="39"/>
      <c r="D67" s="39"/>
      <c r="E67" s="39"/>
      <c r="F67" s="95"/>
      <c r="G67" s="73"/>
    </row>
    <row r="68" spans="2:7" s="6" customFormat="1" ht="22.5" customHeight="1">
      <c r="B68" s="39"/>
      <c r="C68" s="39"/>
      <c r="D68" s="39"/>
      <c r="E68" s="39"/>
      <c r="F68" s="95"/>
      <c r="G68" s="73"/>
    </row>
    <row r="69" spans="2:7" s="6" customFormat="1" ht="22.5" customHeight="1">
      <c r="B69" s="39"/>
      <c r="C69" s="39"/>
      <c r="D69" s="39"/>
      <c r="E69" s="39"/>
      <c r="F69" s="95"/>
      <c r="G69" s="73"/>
    </row>
    <row r="70" spans="2:7" s="6" customFormat="1" ht="22.5" customHeight="1">
      <c r="B70" s="39"/>
      <c r="C70" s="39"/>
      <c r="D70" s="39"/>
      <c r="E70" s="39"/>
      <c r="F70" s="95"/>
      <c r="G70" s="73"/>
    </row>
    <row r="71" spans="2:7" s="6" customFormat="1" ht="22.5" customHeight="1">
      <c r="B71" s="39"/>
      <c r="C71" s="39"/>
      <c r="D71" s="39"/>
      <c r="E71" s="39"/>
      <c r="F71" s="95"/>
      <c r="G71" s="73"/>
    </row>
    <row r="72" spans="2:7" s="6" customFormat="1" ht="22.5" customHeight="1">
      <c r="B72" s="39"/>
      <c r="C72" s="39"/>
      <c r="D72" s="39"/>
      <c r="E72" s="39"/>
      <c r="F72" s="95"/>
      <c r="G72" s="73"/>
    </row>
    <row r="73" spans="2:7" s="6" customFormat="1" ht="22.5" customHeight="1">
      <c r="B73" s="39"/>
      <c r="C73" s="39"/>
      <c r="D73" s="39"/>
      <c r="E73" s="39"/>
      <c r="F73" s="95"/>
      <c r="G73" s="73"/>
    </row>
    <row r="74" spans="2:7" s="6" customFormat="1" ht="22.5" customHeight="1">
      <c r="B74" s="39"/>
      <c r="C74" s="39"/>
      <c r="D74" s="39"/>
      <c r="E74" s="39"/>
      <c r="F74" s="95"/>
      <c r="G74" s="73"/>
    </row>
    <row r="75" spans="2:7" s="6" customFormat="1" ht="22.5" customHeight="1">
      <c r="B75" s="39"/>
      <c r="C75" s="39"/>
      <c r="D75" s="39"/>
      <c r="E75" s="39"/>
      <c r="F75" s="95"/>
      <c r="G75" s="73"/>
    </row>
    <row r="76" spans="2:7" s="6" customFormat="1" ht="22.5" customHeight="1">
      <c r="B76" s="39"/>
      <c r="C76" s="39"/>
      <c r="D76" s="39"/>
      <c r="E76" s="39"/>
      <c r="F76" s="95"/>
      <c r="G76" s="73"/>
    </row>
    <row r="77" spans="2:7" s="6" customFormat="1" ht="22.5" customHeight="1">
      <c r="B77" s="39"/>
      <c r="C77" s="39"/>
      <c r="D77" s="39"/>
      <c r="E77" s="39"/>
      <c r="F77" s="95"/>
      <c r="G77" s="73"/>
    </row>
    <row r="78" spans="2:7" s="6" customFormat="1" ht="22.5" customHeight="1">
      <c r="B78" s="39"/>
      <c r="C78" s="39"/>
      <c r="D78" s="39"/>
      <c r="E78" s="39"/>
      <c r="F78" s="95"/>
      <c r="G78" s="73"/>
    </row>
    <row r="79" spans="2:7" s="6" customFormat="1" ht="22.5" customHeight="1">
      <c r="B79" s="39"/>
      <c r="C79" s="39"/>
      <c r="D79" s="39"/>
      <c r="E79" s="39"/>
      <c r="F79" s="95"/>
      <c r="G79" s="73"/>
    </row>
    <row r="80" spans="2:7" s="6" customFormat="1" ht="22.5" customHeight="1">
      <c r="B80" s="39"/>
      <c r="C80" s="39"/>
      <c r="D80" s="39"/>
      <c r="E80" s="39"/>
      <c r="F80" s="95"/>
      <c r="G80" s="73"/>
    </row>
    <row r="81" spans="2:7" s="6" customFormat="1" ht="22.5" customHeight="1">
      <c r="B81" s="39"/>
      <c r="C81" s="39"/>
      <c r="D81" s="39"/>
      <c r="E81" s="39"/>
      <c r="F81" s="95"/>
      <c r="G81" s="73"/>
    </row>
    <row r="82" spans="2:7" s="6" customFormat="1" ht="22.5" customHeight="1">
      <c r="B82" s="39"/>
      <c r="C82" s="39"/>
      <c r="D82" s="39"/>
      <c r="E82" s="39"/>
      <c r="F82" s="95"/>
      <c r="G82" s="73"/>
    </row>
    <row r="83" spans="2:7" s="6" customFormat="1" ht="22.5" customHeight="1">
      <c r="B83" s="39"/>
      <c r="C83" s="39"/>
      <c r="D83" s="39"/>
      <c r="E83" s="39"/>
      <c r="F83" s="95"/>
      <c r="G83" s="73"/>
    </row>
    <row r="84" spans="2:7" s="6" customFormat="1" ht="22.5" customHeight="1">
      <c r="B84" s="39"/>
      <c r="C84" s="39"/>
      <c r="D84" s="39"/>
      <c r="E84" s="39"/>
      <c r="F84" s="95"/>
      <c r="G84" s="73"/>
    </row>
    <row r="85" spans="2:7" s="6" customFormat="1" ht="22.5" customHeight="1">
      <c r="B85" s="39"/>
      <c r="C85" s="39"/>
      <c r="D85" s="39"/>
      <c r="E85" s="39"/>
      <c r="F85" s="95"/>
      <c r="G85" s="73"/>
    </row>
    <row r="86" spans="2:7" s="6" customFormat="1" ht="22.5" customHeight="1">
      <c r="B86" s="39"/>
      <c r="C86" s="39"/>
      <c r="D86" s="39"/>
      <c r="E86" s="39"/>
      <c r="F86" s="95"/>
      <c r="G86" s="73"/>
    </row>
    <row r="87" spans="2:7" s="6" customFormat="1" ht="22.5" customHeight="1">
      <c r="B87" s="39"/>
      <c r="C87" s="39"/>
      <c r="D87" s="39"/>
      <c r="E87" s="39"/>
      <c r="F87" s="95"/>
      <c r="G87" s="73"/>
    </row>
    <row r="88" spans="2:7" s="6" customFormat="1" ht="22.5" customHeight="1">
      <c r="B88" s="39"/>
      <c r="C88" s="39"/>
      <c r="D88" s="39"/>
      <c r="E88" s="39"/>
      <c r="F88" s="95"/>
      <c r="G88" s="73"/>
    </row>
    <row r="89" spans="2:7" s="6" customFormat="1" ht="22.5" customHeight="1">
      <c r="B89" s="39"/>
      <c r="C89" s="39"/>
      <c r="D89" s="39"/>
      <c r="E89" s="39"/>
      <c r="F89" s="95"/>
      <c r="G89" s="73"/>
    </row>
    <row r="90" spans="2:7" s="6" customFormat="1" ht="22.5" customHeight="1">
      <c r="B90" s="39"/>
      <c r="C90" s="39"/>
      <c r="D90" s="39"/>
      <c r="E90" s="39"/>
      <c r="F90" s="95"/>
      <c r="G90" s="73"/>
    </row>
    <row r="91" spans="2:7" s="6" customFormat="1" ht="22.5" customHeight="1">
      <c r="B91" s="39"/>
      <c r="C91" s="39"/>
      <c r="D91" s="39"/>
      <c r="E91" s="39"/>
      <c r="F91" s="95"/>
      <c r="G91" s="73"/>
    </row>
    <row r="92" spans="2:7" s="6" customFormat="1" ht="22.5" customHeight="1">
      <c r="B92" s="39"/>
      <c r="C92" s="39"/>
      <c r="D92" s="39"/>
      <c r="E92" s="39"/>
      <c r="F92" s="95"/>
      <c r="G92" s="73"/>
    </row>
    <row r="93" spans="2:7" s="6" customFormat="1" ht="22.5" customHeight="1">
      <c r="B93" s="39"/>
      <c r="C93" s="39"/>
      <c r="D93" s="39"/>
      <c r="E93" s="39"/>
      <c r="F93" s="95"/>
      <c r="G93" s="73"/>
    </row>
    <row r="94" spans="2:7" s="6" customFormat="1" ht="22.5" customHeight="1">
      <c r="B94" s="39"/>
      <c r="C94" s="39"/>
      <c r="D94" s="39"/>
      <c r="E94" s="39"/>
      <c r="F94" s="95"/>
      <c r="G94" s="73"/>
    </row>
    <row r="95" spans="2:7" s="6" customFormat="1" ht="22.5" customHeight="1">
      <c r="B95" s="39"/>
      <c r="C95" s="39"/>
      <c r="D95" s="39"/>
      <c r="E95" s="39"/>
      <c r="F95" s="95"/>
      <c r="G95" s="73"/>
    </row>
    <row r="96" spans="2:7" s="6" customFormat="1" ht="22.5" customHeight="1">
      <c r="B96" s="39"/>
      <c r="C96" s="39"/>
      <c r="D96" s="39"/>
      <c r="E96" s="39"/>
      <c r="F96" s="95"/>
      <c r="G96" s="73"/>
    </row>
    <row r="97" spans="2:7" s="6" customFormat="1" ht="22.5" customHeight="1">
      <c r="B97" s="39"/>
      <c r="C97" s="39"/>
      <c r="D97" s="39"/>
      <c r="E97" s="39"/>
      <c r="F97" s="95"/>
      <c r="G97" s="73"/>
    </row>
    <row r="98" spans="2:7" s="6" customFormat="1" ht="22.5" customHeight="1">
      <c r="B98" s="39"/>
      <c r="C98" s="39"/>
      <c r="D98" s="39"/>
      <c r="E98" s="39"/>
      <c r="F98" s="95"/>
      <c r="G98" s="73"/>
    </row>
    <row r="99" spans="2:7" s="6" customFormat="1" ht="22.5" customHeight="1">
      <c r="B99" s="39"/>
      <c r="C99" s="39"/>
      <c r="D99" s="39"/>
      <c r="E99" s="39"/>
      <c r="F99" s="95"/>
      <c r="G99" s="73"/>
    </row>
    <row r="100" spans="2:7" s="6" customFormat="1" ht="22.5" customHeight="1">
      <c r="B100" s="39"/>
      <c r="C100" s="39"/>
      <c r="D100" s="39"/>
      <c r="E100" s="39"/>
      <c r="F100" s="95"/>
      <c r="G100" s="73"/>
    </row>
    <row r="101" spans="2:7" s="6" customFormat="1" ht="22.5" customHeight="1">
      <c r="B101" s="39"/>
      <c r="C101" s="39"/>
      <c r="D101" s="39"/>
      <c r="E101" s="39"/>
      <c r="F101" s="95"/>
      <c r="G101" s="73"/>
    </row>
    <row r="102" spans="2:7" s="6" customFormat="1" ht="22.5" customHeight="1">
      <c r="B102" s="39"/>
      <c r="C102" s="39"/>
      <c r="D102" s="39"/>
      <c r="E102" s="39"/>
      <c r="F102" s="95"/>
      <c r="G102" s="73"/>
    </row>
    <row r="103" spans="2:7" s="6" customFormat="1" ht="22.5" customHeight="1">
      <c r="B103" s="39"/>
      <c r="C103" s="39"/>
      <c r="D103" s="39"/>
      <c r="E103" s="39"/>
      <c r="F103" s="95"/>
      <c r="G103" s="73"/>
    </row>
    <row r="104" spans="2:7" s="6" customFormat="1" ht="22.5" customHeight="1">
      <c r="B104" s="39"/>
      <c r="C104" s="39"/>
      <c r="D104" s="39"/>
      <c r="E104" s="39"/>
      <c r="F104" s="95"/>
      <c r="G104" s="73"/>
    </row>
    <row r="105" spans="2:7" s="6" customFormat="1" ht="22.5" customHeight="1">
      <c r="B105" s="39"/>
      <c r="C105" s="39"/>
      <c r="D105" s="39"/>
      <c r="E105" s="39"/>
      <c r="F105" s="95"/>
      <c r="G105" s="73"/>
    </row>
    <row r="106" spans="2:7" s="6" customFormat="1" ht="22.5" customHeight="1">
      <c r="B106" s="39"/>
      <c r="C106" s="39"/>
      <c r="D106" s="39"/>
      <c r="E106" s="39"/>
      <c r="F106" s="95"/>
      <c r="G106" s="73"/>
    </row>
    <row r="107" spans="2:7" s="6" customFormat="1" ht="22.5" customHeight="1">
      <c r="B107" s="39"/>
      <c r="C107" s="39"/>
      <c r="D107" s="39"/>
      <c r="E107" s="39"/>
      <c r="F107" s="95"/>
      <c r="G107" s="73"/>
    </row>
    <row r="108" spans="2:7" s="6" customFormat="1" ht="22.5" customHeight="1">
      <c r="B108" s="39"/>
      <c r="C108" s="39"/>
      <c r="D108" s="39"/>
      <c r="E108" s="39"/>
      <c r="F108" s="95"/>
      <c r="G108" s="73"/>
    </row>
    <row r="109" spans="2:7" s="6" customFormat="1" ht="22.5" customHeight="1">
      <c r="B109" s="39"/>
      <c r="C109" s="39"/>
      <c r="D109" s="39"/>
      <c r="E109" s="39"/>
      <c r="F109" s="95"/>
      <c r="G109" s="73"/>
    </row>
    <row r="110" spans="2:7" s="6" customFormat="1" ht="22.5" customHeight="1">
      <c r="B110" s="39"/>
      <c r="C110" s="39"/>
      <c r="D110" s="39"/>
      <c r="E110" s="39"/>
      <c r="F110" s="95"/>
      <c r="G110" s="73"/>
    </row>
    <row r="111" spans="2:7" s="6" customFormat="1" ht="22.5" customHeight="1">
      <c r="B111" s="39"/>
      <c r="C111" s="39"/>
      <c r="D111" s="39"/>
      <c r="E111" s="39"/>
      <c r="F111" s="95"/>
      <c r="G111" s="73"/>
    </row>
    <row r="112" spans="2:7" s="6" customFormat="1" ht="22.5" customHeight="1">
      <c r="B112" s="39"/>
      <c r="C112" s="39"/>
      <c r="D112" s="39"/>
      <c r="E112" s="39"/>
      <c r="F112" s="95"/>
      <c r="G112" s="73"/>
    </row>
    <row r="113" spans="2:7" s="6" customFormat="1" ht="22.5" customHeight="1">
      <c r="B113" s="39"/>
      <c r="C113" s="39"/>
      <c r="D113" s="39"/>
      <c r="E113" s="39"/>
      <c r="F113" s="95"/>
      <c r="G113" s="73"/>
    </row>
    <row r="114" spans="2:7" s="6" customFormat="1" ht="22.5" customHeight="1">
      <c r="B114" s="39"/>
      <c r="C114" s="39"/>
      <c r="D114" s="39"/>
      <c r="E114" s="39"/>
      <c r="F114" s="95"/>
      <c r="G114" s="73"/>
    </row>
    <row r="115" spans="2:7" s="6" customFormat="1" ht="22.5" customHeight="1">
      <c r="B115" s="39"/>
      <c r="C115" s="39"/>
      <c r="D115" s="39"/>
      <c r="E115" s="39"/>
      <c r="F115" s="95"/>
      <c r="G115" s="73"/>
    </row>
    <row r="116" spans="2:7" s="6" customFormat="1" ht="22.5" customHeight="1">
      <c r="B116" s="39"/>
      <c r="C116" s="39"/>
      <c r="D116" s="39"/>
      <c r="E116" s="39"/>
      <c r="F116" s="95"/>
      <c r="G116" s="73"/>
    </row>
    <row r="117" spans="2:7" s="6" customFormat="1" ht="22.5" customHeight="1">
      <c r="B117" s="39"/>
      <c r="C117" s="39"/>
      <c r="D117" s="39"/>
      <c r="E117" s="39"/>
      <c r="F117" s="95"/>
      <c r="G117" s="73"/>
    </row>
    <row r="118" spans="2:7" s="6" customFormat="1" ht="22.5" customHeight="1">
      <c r="B118" s="39"/>
      <c r="C118" s="39"/>
      <c r="D118" s="39"/>
      <c r="E118" s="39"/>
      <c r="F118" s="95"/>
      <c r="G118" s="73"/>
    </row>
    <row r="119" spans="2:7" s="6" customFormat="1" ht="22.5" customHeight="1">
      <c r="B119" s="39"/>
      <c r="C119" s="39"/>
      <c r="D119" s="39"/>
      <c r="E119" s="39"/>
      <c r="F119" s="95"/>
      <c r="G119" s="73"/>
    </row>
    <row r="120" spans="2:7" s="6" customFormat="1" ht="22.5" customHeight="1">
      <c r="B120" s="39"/>
      <c r="C120" s="39"/>
      <c r="D120" s="39"/>
      <c r="E120" s="39"/>
      <c r="F120" s="95"/>
      <c r="G120" s="73"/>
    </row>
    <row r="121" spans="2:7" s="6" customFormat="1" ht="22.5" customHeight="1">
      <c r="B121" s="39"/>
      <c r="C121" s="39"/>
      <c r="D121" s="39"/>
      <c r="E121" s="39"/>
      <c r="F121" s="95"/>
      <c r="G121" s="73"/>
    </row>
    <row r="122" spans="2:7" s="6" customFormat="1" ht="22.5" customHeight="1">
      <c r="B122" s="39"/>
      <c r="C122" s="39"/>
      <c r="D122" s="39"/>
      <c r="E122" s="39"/>
      <c r="F122" s="95"/>
      <c r="G122" s="73"/>
    </row>
    <row r="123" spans="2:7" s="6" customFormat="1" ht="22.5" customHeight="1">
      <c r="B123" s="39"/>
      <c r="C123" s="39"/>
      <c r="D123" s="39"/>
      <c r="E123" s="39"/>
      <c r="F123" s="95"/>
      <c r="G123" s="73"/>
    </row>
    <row r="124" spans="2:7" s="6" customFormat="1" ht="22.5" customHeight="1">
      <c r="B124" s="39"/>
      <c r="C124" s="39"/>
      <c r="D124" s="39"/>
      <c r="E124" s="39"/>
      <c r="F124" s="95"/>
      <c r="G124" s="73"/>
    </row>
    <row r="125" spans="2:7" s="6" customFormat="1" ht="22.5" customHeight="1">
      <c r="B125" s="39"/>
      <c r="C125" s="39"/>
      <c r="D125" s="39"/>
      <c r="E125" s="39"/>
      <c r="F125" s="95"/>
      <c r="G125" s="73"/>
    </row>
    <row r="126" spans="2:7" s="6" customFormat="1" ht="22.5" customHeight="1">
      <c r="B126" s="39"/>
      <c r="C126" s="39"/>
      <c r="D126" s="39"/>
      <c r="E126" s="39"/>
      <c r="F126" s="95"/>
      <c r="G126" s="73"/>
    </row>
    <row r="127" spans="2:7" s="6" customFormat="1" ht="22.5" customHeight="1">
      <c r="B127" s="39"/>
      <c r="C127" s="39"/>
      <c r="D127" s="39"/>
      <c r="E127" s="39"/>
      <c r="F127" s="95"/>
      <c r="G127" s="73"/>
    </row>
    <row r="128" spans="2:7" s="6" customFormat="1" ht="22.5" customHeight="1">
      <c r="B128" s="39"/>
      <c r="C128" s="39"/>
      <c r="D128" s="39"/>
      <c r="E128" s="39"/>
      <c r="F128" s="95"/>
      <c r="G128" s="73"/>
    </row>
    <row r="129" spans="2:7" s="6" customFormat="1" ht="22.5" customHeight="1">
      <c r="B129" s="39"/>
      <c r="C129" s="39"/>
      <c r="D129" s="39"/>
      <c r="E129" s="39"/>
      <c r="F129" s="95"/>
      <c r="G129" s="73"/>
    </row>
    <row r="130" spans="2:7" s="6" customFormat="1" ht="22.5" customHeight="1">
      <c r="B130" s="39"/>
      <c r="C130" s="39"/>
      <c r="D130" s="39"/>
      <c r="E130" s="39"/>
      <c r="F130" s="95"/>
      <c r="G130" s="73"/>
    </row>
    <row r="131" spans="2:7" s="6" customFormat="1" ht="22.5" customHeight="1">
      <c r="B131" s="39"/>
      <c r="C131" s="39"/>
      <c r="D131" s="39"/>
      <c r="E131" s="39"/>
      <c r="F131" s="95"/>
      <c r="G131" s="73"/>
    </row>
    <row r="132" spans="2:7" s="6" customFormat="1" ht="22.5" customHeight="1">
      <c r="B132" s="39"/>
      <c r="C132" s="39"/>
      <c r="D132" s="39"/>
      <c r="E132" s="39"/>
      <c r="F132" s="95"/>
      <c r="G132" s="73"/>
    </row>
    <row r="133" spans="2:7" s="6" customFormat="1" ht="22.5" customHeight="1">
      <c r="B133" s="39"/>
      <c r="C133" s="39"/>
      <c r="D133" s="39"/>
      <c r="E133" s="39"/>
      <c r="F133" s="95"/>
      <c r="G133" s="73"/>
    </row>
    <row r="134" spans="2:7" s="6" customFormat="1" ht="22.5" customHeight="1">
      <c r="B134" s="39"/>
      <c r="C134" s="39"/>
      <c r="D134" s="39"/>
      <c r="E134" s="39"/>
      <c r="F134" s="95"/>
      <c r="G134" s="73"/>
    </row>
    <row r="135" spans="2:7" s="6" customFormat="1" ht="22.5" customHeight="1">
      <c r="B135" s="39"/>
      <c r="C135" s="39"/>
      <c r="D135" s="39"/>
      <c r="E135" s="39"/>
      <c r="F135" s="95"/>
      <c r="G135" s="73"/>
    </row>
    <row r="136" spans="2:7" s="6" customFormat="1" ht="22.5" customHeight="1">
      <c r="B136" s="39"/>
      <c r="C136" s="39"/>
      <c r="D136" s="39"/>
      <c r="E136" s="39"/>
      <c r="F136" s="95"/>
      <c r="G136" s="73"/>
    </row>
    <row r="137" spans="2:7" s="6" customFormat="1" ht="22.5" customHeight="1">
      <c r="B137" s="39"/>
      <c r="C137" s="39"/>
      <c r="D137" s="39"/>
      <c r="E137" s="39"/>
      <c r="F137" s="95"/>
      <c r="G137" s="73"/>
    </row>
    <row r="138" spans="2:7" s="6" customFormat="1" ht="22.5" customHeight="1">
      <c r="B138" s="39"/>
      <c r="C138" s="39"/>
      <c r="D138" s="39"/>
      <c r="E138" s="39"/>
      <c r="F138" s="95"/>
      <c r="G138" s="73"/>
    </row>
    <row r="139" spans="2:7" s="6" customFormat="1" ht="22.5" customHeight="1">
      <c r="B139" s="39"/>
      <c r="C139" s="39"/>
      <c r="D139" s="39"/>
      <c r="E139" s="39"/>
      <c r="F139" s="95"/>
      <c r="G139" s="73"/>
    </row>
    <row r="140" spans="2:7" s="6" customFormat="1" ht="22.5" customHeight="1">
      <c r="B140" s="39"/>
      <c r="C140" s="39"/>
      <c r="D140" s="39"/>
      <c r="E140" s="39"/>
      <c r="F140" s="95"/>
      <c r="G140" s="73"/>
    </row>
    <row r="141" spans="2:7" s="6" customFormat="1" ht="22.5" customHeight="1">
      <c r="B141" s="39"/>
      <c r="C141" s="39"/>
      <c r="D141" s="39"/>
      <c r="E141" s="39"/>
      <c r="F141" s="95"/>
      <c r="G141" s="73"/>
    </row>
    <row r="142" spans="2:7" s="6" customFormat="1" ht="22.5" customHeight="1">
      <c r="B142" s="39"/>
      <c r="C142" s="39"/>
      <c r="D142" s="39"/>
      <c r="E142" s="39"/>
      <c r="F142" s="95"/>
      <c r="G142" s="73"/>
    </row>
    <row r="143" spans="2:7" s="6" customFormat="1" ht="22.5" customHeight="1">
      <c r="B143" s="39"/>
      <c r="C143" s="39"/>
      <c r="D143" s="39"/>
      <c r="E143" s="39"/>
      <c r="F143" s="95"/>
      <c r="G143" s="73"/>
    </row>
    <row r="144" spans="2:7" s="6" customFormat="1" ht="22.5" customHeight="1">
      <c r="B144" s="39"/>
      <c r="C144" s="39"/>
      <c r="D144" s="39"/>
      <c r="E144" s="39"/>
      <c r="F144" s="95"/>
      <c r="G144" s="73"/>
    </row>
    <row r="145" spans="2:7" s="6" customFormat="1" ht="22.5" customHeight="1">
      <c r="B145" s="39"/>
      <c r="C145" s="39"/>
      <c r="D145" s="39"/>
      <c r="E145" s="39"/>
      <c r="F145" s="95"/>
      <c r="G145" s="73"/>
    </row>
    <row r="146" spans="2:7" s="6" customFormat="1" ht="22.5" customHeight="1">
      <c r="B146" s="39"/>
      <c r="C146" s="39"/>
      <c r="D146" s="39"/>
      <c r="E146" s="39"/>
      <c r="F146" s="95"/>
      <c r="G146" s="73"/>
    </row>
    <row r="147" spans="2:7" s="6" customFormat="1" ht="22.5" customHeight="1">
      <c r="B147" s="39"/>
      <c r="C147" s="39"/>
      <c r="D147" s="39"/>
      <c r="E147" s="39"/>
      <c r="F147" s="95"/>
      <c r="G147" s="73"/>
    </row>
    <row r="148" spans="2:7" s="6" customFormat="1" ht="22.5" customHeight="1">
      <c r="B148" s="39"/>
      <c r="C148" s="39"/>
      <c r="D148" s="39"/>
      <c r="E148" s="39"/>
      <c r="F148" s="95"/>
      <c r="G148" s="73"/>
    </row>
    <row r="149" spans="2:7" s="6" customFormat="1" ht="22.5" customHeight="1">
      <c r="B149" s="39"/>
      <c r="C149" s="39"/>
      <c r="D149" s="39"/>
      <c r="E149" s="39"/>
      <c r="F149" s="95"/>
      <c r="G149" s="73"/>
    </row>
    <row r="150" spans="2:7" s="6" customFormat="1" ht="22.5" customHeight="1">
      <c r="B150" s="39"/>
      <c r="C150" s="39"/>
      <c r="D150" s="39"/>
      <c r="E150" s="39"/>
      <c r="F150" s="95"/>
      <c r="G150" s="73"/>
    </row>
    <row r="151" spans="2:7" s="6" customFormat="1" ht="22.5" customHeight="1">
      <c r="B151" s="39"/>
      <c r="C151" s="39"/>
      <c r="D151" s="39"/>
      <c r="E151" s="39"/>
      <c r="F151" s="95"/>
      <c r="G151" s="73"/>
    </row>
    <row r="152" spans="2:7" s="6" customFormat="1" ht="22.5" customHeight="1">
      <c r="B152" s="39"/>
      <c r="C152" s="39"/>
      <c r="D152" s="39"/>
      <c r="E152" s="39"/>
      <c r="F152" s="95"/>
      <c r="G152" s="73"/>
    </row>
    <row r="153" spans="2:7" s="6" customFormat="1" ht="22.5" customHeight="1">
      <c r="B153" s="39"/>
      <c r="C153" s="39"/>
      <c r="D153" s="39"/>
      <c r="E153" s="39"/>
      <c r="F153" s="95"/>
      <c r="G153" s="73"/>
    </row>
    <row r="154" spans="2:7" s="6" customFormat="1" ht="22.5" customHeight="1">
      <c r="B154" s="39"/>
      <c r="C154" s="39"/>
      <c r="D154" s="39"/>
      <c r="E154" s="39"/>
      <c r="F154" s="95"/>
      <c r="G154" s="73"/>
    </row>
    <row r="155" spans="2:7" s="6" customFormat="1" ht="22.5" customHeight="1">
      <c r="B155" s="39"/>
      <c r="C155" s="39"/>
      <c r="D155" s="39"/>
      <c r="E155" s="39"/>
      <c r="F155" s="95"/>
      <c r="G155" s="73"/>
    </row>
    <row r="156" spans="2:7" s="6" customFormat="1" ht="22.5" customHeight="1">
      <c r="B156" s="39"/>
      <c r="C156" s="39"/>
      <c r="D156" s="39"/>
      <c r="E156" s="39"/>
      <c r="F156" s="95"/>
      <c r="G156" s="73"/>
    </row>
    <row r="157" spans="2:7" s="6" customFormat="1" ht="22.5" customHeight="1">
      <c r="B157" s="39"/>
      <c r="C157" s="39"/>
      <c r="D157" s="39"/>
      <c r="E157" s="39"/>
      <c r="F157" s="95"/>
      <c r="G157" s="73"/>
    </row>
    <row r="158" spans="2:7" s="6" customFormat="1" ht="22.5" customHeight="1">
      <c r="B158" s="39"/>
      <c r="C158" s="39"/>
      <c r="D158" s="39"/>
      <c r="E158" s="39"/>
      <c r="F158" s="95"/>
      <c r="G158" s="73"/>
    </row>
    <row r="159" spans="2:7" s="6" customFormat="1" ht="22.5" customHeight="1">
      <c r="B159" s="39"/>
      <c r="C159" s="39"/>
      <c r="D159" s="39"/>
      <c r="E159" s="39"/>
      <c r="F159" s="95"/>
      <c r="G159" s="73"/>
    </row>
    <row r="160" spans="2:7" s="6" customFormat="1" ht="22.5" customHeight="1">
      <c r="B160" s="39"/>
      <c r="C160" s="39"/>
      <c r="D160" s="39"/>
      <c r="E160" s="39"/>
      <c r="F160" s="95"/>
      <c r="G160" s="73"/>
    </row>
    <row r="161" spans="2:7" s="6" customFormat="1" ht="22.5" customHeight="1">
      <c r="B161" s="39"/>
      <c r="C161" s="39"/>
      <c r="D161" s="39"/>
      <c r="E161" s="39"/>
      <c r="F161" s="95"/>
      <c r="G161" s="73"/>
    </row>
    <row r="162" spans="2:7" s="6" customFormat="1" ht="22.5" customHeight="1">
      <c r="B162" s="39"/>
      <c r="C162" s="39"/>
      <c r="D162" s="39"/>
      <c r="E162" s="39"/>
      <c r="F162" s="95"/>
      <c r="G162" s="73"/>
    </row>
    <row r="163" spans="2:7" s="6" customFormat="1" ht="22.5" customHeight="1">
      <c r="B163" s="39"/>
      <c r="C163" s="39"/>
      <c r="D163" s="39"/>
      <c r="E163" s="39"/>
      <c r="F163" s="95"/>
      <c r="G163" s="73"/>
    </row>
    <row r="164" spans="2:7" s="6" customFormat="1" ht="22.5" customHeight="1">
      <c r="B164" s="39"/>
      <c r="C164" s="39"/>
      <c r="D164" s="39"/>
      <c r="E164" s="39"/>
      <c r="F164" s="95"/>
      <c r="G164" s="73"/>
    </row>
    <row r="165" spans="2:7" s="6" customFormat="1" ht="22.5" customHeight="1">
      <c r="B165" s="39"/>
      <c r="C165" s="39"/>
      <c r="D165" s="39"/>
      <c r="E165" s="39"/>
      <c r="F165" s="95"/>
      <c r="G165" s="73"/>
    </row>
    <row r="166" spans="2:7" s="6" customFormat="1" ht="22.5" customHeight="1">
      <c r="B166" s="39"/>
      <c r="C166" s="39"/>
      <c r="D166" s="39"/>
      <c r="E166" s="39"/>
      <c r="F166" s="95"/>
      <c r="G166" s="73"/>
    </row>
    <row r="167" spans="2:7" s="6" customFormat="1" ht="22.5" customHeight="1">
      <c r="B167" s="39"/>
      <c r="C167" s="39"/>
      <c r="D167" s="39"/>
      <c r="E167" s="39"/>
      <c r="F167" s="95"/>
      <c r="G167" s="73"/>
    </row>
    <row r="168" spans="2:7" s="6" customFormat="1" ht="22.5" customHeight="1">
      <c r="B168" s="39"/>
      <c r="C168" s="39"/>
      <c r="D168" s="39"/>
      <c r="E168" s="39"/>
      <c r="F168" s="95"/>
      <c r="G168" s="73"/>
    </row>
    <row r="169" spans="2:7" s="6" customFormat="1" ht="22.5" customHeight="1">
      <c r="B169" s="39"/>
      <c r="C169" s="39"/>
      <c r="D169" s="39"/>
      <c r="E169" s="39"/>
      <c r="F169" s="95"/>
      <c r="G169" s="73"/>
    </row>
    <row r="170" spans="2:7" s="6" customFormat="1" ht="22.5" customHeight="1">
      <c r="B170" s="39"/>
      <c r="C170" s="39"/>
      <c r="D170" s="39"/>
      <c r="E170" s="39"/>
      <c r="F170" s="95"/>
      <c r="G170" s="73"/>
    </row>
    <row r="171" spans="2:7" s="6" customFormat="1" ht="22.5" customHeight="1">
      <c r="B171" s="39"/>
      <c r="C171" s="39"/>
      <c r="D171" s="39"/>
      <c r="E171" s="39"/>
      <c r="F171" s="95"/>
      <c r="G171" s="73"/>
    </row>
    <row r="172" spans="2:7" s="6" customFormat="1" ht="22.5" customHeight="1">
      <c r="B172" s="39"/>
      <c r="C172" s="39"/>
      <c r="D172" s="39"/>
      <c r="E172" s="39"/>
      <c r="F172" s="95"/>
      <c r="G172" s="73"/>
    </row>
    <row r="173" spans="2:7" s="6" customFormat="1" ht="22.5" customHeight="1">
      <c r="B173" s="39"/>
      <c r="C173" s="39"/>
      <c r="D173" s="39"/>
      <c r="E173" s="39"/>
      <c r="F173" s="95"/>
      <c r="G173" s="73"/>
    </row>
    <row r="174" spans="2:7" s="6" customFormat="1" ht="22.5" customHeight="1">
      <c r="B174" s="39"/>
      <c r="C174" s="39"/>
      <c r="D174" s="39"/>
      <c r="E174" s="39"/>
      <c r="F174" s="95"/>
      <c r="G174" s="73"/>
    </row>
    <row r="175" spans="2:7" s="6" customFormat="1" ht="22.5" customHeight="1">
      <c r="B175" s="39"/>
      <c r="C175" s="39"/>
      <c r="D175" s="39"/>
      <c r="E175" s="39"/>
      <c r="F175" s="95"/>
      <c r="G175" s="73"/>
    </row>
    <row r="176" spans="2:7" s="6" customFormat="1" ht="22.5" customHeight="1">
      <c r="B176" s="39"/>
      <c r="C176" s="39"/>
      <c r="D176" s="39"/>
      <c r="E176" s="39"/>
      <c r="F176" s="95"/>
      <c r="G176" s="73"/>
    </row>
    <row r="177" spans="2:7" s="6" customFormat="1" ht="22.5" customHeight="1">
      <c r="B177" s="39"/>
      <c r="C177" s="39"/>
      <c r="D177" s="39"/>
      <c r="E177" s="39"/>
      <c r="F177" s="95"/>
      <c r="G177" s="73"/>
    </row>
    <row r="178" spans="2:7" s="6" customFormat="1" ht="22.5" customHeight="1">
      <c r="B178" s="39"/>
      <c r="C178" s="39"/>
      <c r="D178" s="39"/>
      <c r="E178" s="39"/>
      <c r="F178" s="95"/>
      <c r="G178" s="73"/>
    </row>
    <row r="179" spans="2:7" s="6" customFormat="1" ht="22.5" customHeight="1">
      <c r="B179" s="39"/>
      <c r="C179" s="39"/>
      <c r="D179" s="39"/>
      <c r="E179" s="39"/>
      <c r="F179" s="95"/>
      <c r="G179" s="73"/>
    </row>
    <row r="180" spans="2:7" s="6" customFormat="1" ht="22.5" customHeight="1">
      <c r="B180" s="39"/>
      <c r="C180" s="39"/>
      <c r="D180" s="39"/>
      <c r="E180" s="39"/>
      <c r="F180" s="95"/>
      <c r="G180" s="73"/>
    </row>
    <row r="181" spans="2:7" s="6" customFormat="1" ht="22.5" customHeight="1">
      <c r="B181" s="39"/>
      <c r="C181" s="39"/>
      <c r="D181" s="39"/>
      <c r="E181" s="39"/>
      <c r="F181" s="95"/>
      <c r="G181" s="73"/>
    </row>
    <row r="182" spans="2:7" s="6" customFormat="1" ht="22.5" customHeight="1">
      <c r="B182" s="39"/>
      <c r="C182" s="39"/>
      <c r="D182" s="39"/>
      <c r="E182" s="39"/>
      <c r="F182" s="95"/>
      <c r="G182" s="73"/>
    </row>
    <row r="183" spans="2:7" s="6" customFormat="1" ht="22.5" customHeight="1">
      <c r="B183" s="39"/>
      <c r="C183" s="39"/>
      <c r="D183" s="39"/>
      <c r="E183" s="39"/>
      <c r="F183" s="95"/>
      <c r="G183" s="73"/>
    </row>
    <row r="184" spans="2:7" s="6" customFormat="1" ht="22.5" customHeight="1">
      <c r="B184" s="39"/>
      <c r="C184" s="39"/>
      <c r="D184" s="39"/>
      <c r="E184" s="39"/>
      <c r="F184" s="95"/>
      <c r="G184" s="73"/>
    </row>
    <row r="185" spans="2:7" s="6" customFormat="1" ht="22.5" customHeight="1">
      <c r="B185" s="39"/>
      <c r="C185" s="39"/>
      <c r="D185" s="39"/>
      <c r="E185" s="39"/>
      <c r="F185" s="95"/>
      <c r="G185" s="73"/>
    </row>
    <row r="186" spans="2:7" s="6" customFormat="1" ht="22.5" customHeight="1">
      <c r="B186" s="39"/>
      <c r="C186" s="39"/>
      <c r="D186" s="39"/>
      <c r="E186" s="39"/>
      <c r="F186" s="95"/>
      <c r="G186" s="73"/>
    </row>
    <row r="187" spans="2:7" s="6" customFormat="1" ht="22.5" customHeight="1">
      <c r="B187" s="39"/>
      <c r="C187" s="39"/>
      <c r="D187" s="39"/>
      <c r="E187" s="39"/>
      <c r="F187" s="95"/>
      <c r="G187" s="73"/>
    </row>
    <row r="188" spans="2:7" s="6" customFormat="1" ht="22.5" customHeight="1">
      <c r="B188" s="39"/>
      <c r="C188" s="39"/>
      <c r="D188" s="39"/>
      <c r="E188" s="39"/>
      <c r="F188" s="95"/>
      <c r="G188" s="73"/>
    </row>
    <row r="189" spans="2:7" s="6" customFormat="1" ht="22.5" customHeight="1">
      <c r="B189" s="39"/>
      <c r="C189" s="39"/>
      <c r="D189" s="39"/>
      <c r="E189" s="39"/>
      <c r="F189" s="95"/>
      <c r="G189" s="73"/>
    </row>
    <row r="190" spans="2:7" s="6" customFormat="1" ht="22.5" customHeight="1">
      <c r="B190" s="39"/>
      <c r="C190" s="39"/>
      <c r="D190" s="39"/>
      <c r="E190" s="39"/>
      <c r="F190" s="95"/>
      <c r="G190" s="73"/>
    </row>
    <row r="191" spans="2:7" s="6" customFormat="1" ht="22.5" customHeight="1">
      <c r="B191" s="39"/>
      <c r="C191" s="39"/>
      <c r="D191" s="39"/>
      <c r="E191" s="39"/>
      <c r="F191" s="95"/>
      <c r="G191" s="73"/>
    </row>
    <row r="192" spans="2:7" s="6" customFormat="1" ht="22.5" customHeight="1">
      <c r="B192" s="39"/>
      <c r="C192" s="39"/>
      <c r="D192" s="39"/>
      <c r="E192" s="39"/>
      <c r="F192" s="95"/>
      <c r="G192" s="73"/>
    </row>
    <row r="193" spans="2:7" s="6" customFormat="1" ht="22.5" customHeight="1">
      <c r="B193" s="39"/>
      <c r="C193" s="39"/>
      <c r="D193" s="39"/>
      <c r="E193" s="39"/>
      <c r="F193" s="95"/>
      <c r="G193" s="73"/>
    </row>
    <row r="194" spans="2:7" s="6" customFormat="1" ht="22.5" customHeight="1">
      <c r="B194" s="39"/>
      <c r="C194" s="39"/>
      <c r="D194" s="39"/>
      <c r="E194" s="39"/>
      <c r="F194" s="95"/>
      <c r="G194" s="73"/>
    </row>
    <row r="195" spans="2:7" s="6" customFormat="1" ht="22.5" customHeight="1">
      <c r="B195" s="39"/>
      <c r="C195" s="39"/>
      <c r="D195" s="39"/>
      <c r="E195" s="39"/>
      <c r="F195" s="95"/>
      <c r="G195" s="73"/>
    </row>
    <row r="196" spans="2:7" s="6" customFormat="1" ht="22.5" customHeight="1">
      <c r="B196" s="39"/>
      <c r="C196" s="39"/>
      <c r="D196" s="39"/>
      <c r="E196" s="39"/>
      <c r="F196" s="95"/>
      <c r="G196" s="73"/>
    </row>
    <row r="197" spans="2:7" s="6" customFormat="1" ht="22.5" customHeight="1">
      <c r="B197" s="39"/>
      <c r="C197" s="39"/>
      <c r="D197" s="39"/>
      <c r="E197" s="39"/>
      <c r="F197" s="95"/>
      <c r="G197" s="73"/>
    </row>
    <row r="198" spans="2:7" s="6" customFormat="1" ht="22.5" customHeight="1">
      <c r="B198" s="39"/>
      <c r="C198" s="39"/>
      <c r="D198" s="39"/>
      <c r="E198" s="39"/>
      <c r="F198" s="95"/>
      <c r="G198" s="73"/>
    </row>
    <row r="199" spans="2:7" s="6" customFormat="1" ht="22.5" customHeight="1">
      <c r="B199" s="39"/>
      <c r="C199" s="39"/>
      <c r="D199" s="39"/>
      <c r="E199" s="39"/>
      <c r="F199" s="95"/>
      <c r="G199" s="73"/>
    </row>
    <row r="200" spans="2:7" s="6" customFormat="1" ht="22.5" customHeight="1">
      <c r="B200" s="39"/>
      <c r="C200" s="39"/>
      <c r="D200" s="39"/>
      <c r="E200" s="39"/>
      <c r="F200" s="95"/>
      <c r="G200" s="73"/>
    </row>
    <row r="201" spans="2:7" s="6" customFormat="1" ht="22.5" customHeight="1">
      <c r="B201" s="39"/>
      <c r="C201" s="39"/>
      <c r="D201" s="39"/>
      <c r="E201" s="39"/>
      <c r="F201" s="95"/>
      <c r="G201" s="73"/>
    </row>
    <row r="202" spans="2:7" s="6" customFormat="1" ht="22.5" customHeight="1">
      <c r="B202" s="39"/>
      <c r="C202" s="39"/>
      <c r="D202" s="39"/>
      <c r="E202" s="39"/>
      <c r="F202" s="95"/>
      <c r="G202" s="73"/>
    </row>
    <row r="203" spans="2:7" s="6" customFormat="1" ht="22.5" customHeight="1">
      <c r="B203" s="39"/>
      <c r="C203" s="39"/>
      <c r="D203" s="39"/>
      <c r="E203" s="39"/>
      <c r="F203" s="95"/>
      <c r="G203" s="73"/>
    </row>
    <row r="204" spans="2:7" s="6" customFormat="1" ht="22.5" customHeight="1">
      <c r="B204" s="39"/>
      <c r="C204" s="39"/>
      <c r="D204" s="39"/>
      <c r="E204" s="39"/>
      <c r="F204" s="95"/>
      <c r="G204" s="73"/>
    </row>
    <row r="205" spans="2:7" s="6" customFormat="1" ht="22.5" customHeight="1">
      <c r="B205" s="39"/>
      <c r="C205" s="39"/>
      <c r="D205" s="39"/>
      <c r="E205" s="39"/>
      <c r="F205" s="95"/>
      <c r="G205" s="73"/>
    </row>
    <row r="206" spans="2:7" s="6" customFormat="1" ht="22.5" customHeight="1">
      <c r="B206" s="39"/>
      <c r="C206" s="39"/>
      <c r="D206" s="39"/>
      <c r="E206" s="39"/>
      <c r="F206" s="95"/>
      <c r="G206" s="73"/>
    </row>
    <row r="207" spans="2:7" s="6" customFormat="1" ht="22.5" customHeight="1">
      <c r="B207" s="39"/>
      <c r="C207" s="39"/>
      <c r="D207" s="39"/>
      <c r="E207" s="39"/>
      <c r="F207" s="95"/>
      <c r="G207" s="73"/>
    </row>
    <row r="208" spans="2:7" s="6" customFormat="1" ht="22.5" customHeight="1">
      <c r="B208" s="39"/>
      <c r="C208" s="39"/>
      <c r="D208" s="39"/>
      <c r="E208" s="39"/>
      <c r="F208" s="95"/>
      <c r="G208" s="73"/>
    </row>
    <row r="209" spans="2:7" s="6" customFormat="1" ht="22.5" customHeight="1">
      <c r="B209" s="39"/>
      <c r="C209" s="39"/>
      <c r="D209" s="39"/>
      <c r="E209" s="39"/>
      <c r="F209" s="95"/>
      <c r="G209" s="73"/>
    </row>
    <row r="210" spans="2:7" s="6" customFormat="1" ht="22.5" customHeight="1">
      <c r="B210" s="39"/>
      <c r="C210" s="39"/>
      <c r="D210" s="39"/>
      <c r="E210" s="39"/>
      <c r="F210" s="95"/>
      <c r="G210" s="73"/>
    </row>
    <row r="211" spans="2:7" s="6" customFormat="1" ht="22.5" customHeight="1">
      <c r="B211" s="39"/>
      <c r="C211" s="39"/>
      <c r="D211" s="39"/>
      <c r="E211" s="39"/>
      <c r="F211" s="95"/>
      <c r="G211" s="73"/>
    </row>
    <row r="212" spans="2:7" s="6" customFormat="1" ht="22.5" customHeight="1">
      <c r="B212" s="39"/>
      <c r="C212" s="39"/>
      <c r="D212" s="39"/>
      <c r="E212" s="39"/>
      <c r="F212" s="95"/>
      <c r="G212" s="73"/>
    </row>
    <row r="213" spans="2:7" s="6" customFormat="1" ht="22.5" customHeight="1">
      <c r="B213" s="39"/>
      <c r="C213" s="39"/>
      <c r="D213" s="39"/>
      <c r="E213" s="39"/>
      <c r="F213" s="95"/>
      <c r="G213" s="73"/>
    </row>
    <row r="214" spans="2:7" s="6" customFormat="1" ht="22.5" customHeight="1">
      <c r="B214" s="39"/>
      <c r="C214" s="39"/>
      <c r="D214" s="39"/>
      <c r="E214" s="39"/>
      <c r="F214" s="95"/>
      <c r="G214" s="73"/>
    </row>
    <row r="215" spans="2:7" s="6" customFormat="1" ht="22.5" customHeight="1">
      <c r="B215" s="39"/>
      <c r="C215" s="39"/>
      <c r="D215" s="39"/>
      <c r="E215" s="39"/>
      <c r="F215" s="95"/>
      <c r="G215" s="73"/>
    </row>
    <row r="216" spans="2:7" s="6" customFormat="1" ht="22.5" customHeight="1">
      <c r="B216" s="39"/>
      <c r="C216" s="39"/>
      <c r="D216" s="39"/>
      <c r="E216" s="39"/>
      <c r="F216" s="95"/>
      <c r="G216" s="73"/>
    </row>
    <row r="217" spans="2:7" s="6" customFormat="1" ht="22.5" customHeight="1">
      <c r="B217" s="39"/>
      <c r="C217" s="39"/>
      <c r="D217" s="39"/>
      <c r="E217" s="39"/>
      <c r="F217" s="95"/>
      <c r="G217" s="73"/>
    </row>
    <row r="218" spans="2:7" s="6" customFormat="1" ht="22.5" customHeight="1">
      <c r="B218" s="39"/>
      <c r="C218" s="39"/>
      <c r="D218" s="39"/>
      <c r="E218" s="39"/>
      <c r="F218" s="95"/>
      <c r="G218" s="73"/>
    </row>
    <row r="219" spans="2:7" s="6" customFormat="1" ht="22.5" customHeight="1">
      <c r="B219" s="39"/>
      <c r="C219" s="39"/>
      <c r="D219" s="39"/>
      <c r="E219" s="39"/>
      <c r="F219" s="95"/>
      <c r="G219" s="73"/>
    </row>
    <row r="220" spans="2:7" s="6" customFormat="1" ht="22.5" customHeight="1">
      <c r="B220" s="39"/>
      <c r="C220" s="39"/>
      <c r="D220" s="39"/>
      <c r="E220" s="39"/>
      <c r="F220" s="95"/>
      <c r="G220" s="73"/>
    </row>
    <row r="221" spans="2:7" s="6" customFormat="1" ht="22.5" customHeight="1">
      <c r="B221" s="39"/>
      <c r="C221" s="39"/>
      <c r="D221" s="39"/>
      <c r="E221" s="39"/>
      <c r="F221" s="95"/>
      <c r="G221" s="73"/>
    </row>
    <row r="222" spans="2:7" s="6" customFormat="1" ht="22.5" customHeight="1">
      <c r="B222" s="39"/>
      <c r="C222" s="39"/>
      <c r="D222" s="39"/>
      <c r="E222" s="39"/>
      <c r="F222" s="95"/>
      <c r="G222" s="73"/>
    </row>
    <row r="223" spans="2:7" s="6" customFormat="1" ht="22.5" customHeight="1">
      <c r="B223" s="39"/>
      <c r="C223" s="39"/>
      <c r="D223" s="39"/>
      <c r="E223" s="39"/>
      <c r="F223" s="95"/>
      <c r="G223" s="73"/>
    </row>
    <row r="224" spans="2:7" s="6" customFormat="1" ht="22.5" customHeight="1">
      <c r="B224" s="39"/>
      <c r="C224" s="39"/>
      <c r="D224" s="39"/>
      <c r="E224" s="39"/>
      <c r="F224" s="95"/>
      <c r="G224" s="73"/>
    </row>
    <row r="225" spans="2:7" s="6" customFormat="1" ht="22.5" customHeight="1">
      <c r="B225" s="39"/>
      <c r="C225" s="39"/>
      <c r="D225" s="39"/>
      <c r="E225" s="39"/>
      <c r="F225" s="95"/>
      <c r="G225" s="73"/>
    </row>
    <row r="226" spans="2:7" s="6" customFormat="1" ht="22.5" customHeight="1">
      <c r="B226" s="39"/>
      <c r="C226" s="39"/>
      <c r="D226" s="39"/>
      <c r="E226" s="39"/>
      <c r="F226" s="95"/>
      <c r="G226" s="73"/>
    </row>
    <row r="227" spans="2:7" s="6" customFormat="1" ht="22.5" customHeight="1">
      <c r="B227" s="39"/>
      <c r="C227" s="39"/>
      <c r="D227" s="39"/>
      <c r="E227" s="39"/>
      <c r="F227" s="95"/>
      <c r="G227" s="73"/>
    </row>
    <row r="228" spans="2:7" s="6" customFormat="1" ht="22.5" customHeight="1">
      <c r="B228" s="39"/>
      <c r="C228" s="39"/>
      <c r="D228" s="39"/>
      <c r="E228" s="39"/>
      <c r="F228" s="95"/>
      <c r="G228" s="73"/>
    </row>
    <row r="229" spans="2:7" s="6" customFormat="1" ht="22.5" customHeight="1">
      <c r="B229" s="39"/>
      <c r="C229" s="39"/>
      <c r="D229" s="39"/>
      <c r="E229" s="39"/>
      <c r="F229" s="95"/>
      <c r="G229" s="73"/>
    </row>
    <row r="230" spans="2:7" s="6" customFormat="1" ht="22.5" customHeight="1">
      <c r="B230" s="39"/>
      <c r="C230" s="39"/>
      <c r="D230" s="39"/>
      <c r="E230" s="39"/>
      <c r="F230" s="95"/>
      <c r="G230" s="73"/>
    </row>
    <row r="231" spans="2:7" s="6" customFormat="1" ht="22.5" customHeight="1">
      <c r="B231" s="39"/>
      <c r="C231" s="39"/>
      <c r="D231" s="39"/>
      <c r="E231" s="39"/>
      <c r="F231" s="95"/>
      <c r="G231" s="73"/>
    </row>
    <row r="232" spans="2:7" s="6" customFormat="1" ht="22.5" customHeight="1">
      <c r="B232" s="39"/>
      <c r="C232" s="39"/>
      <c r="D232" s="39"/>
      <c r="E232" s="39"/>
      <c r="F232" s="95"/>
      <c r="G232" s="73"/>
    </row>
    <row r="233" spans="2:7" s="6" customFormat="1" ht="22.5" customHeight="1">
      <c r="B233" s="39"/>
      <c r="C233" s="39"/>
      <c r="D233" s="39"/>
      <c r="E233" s="39"/>
      <c r="F233" s="95"/>
      <c r="G233" s="73"/>
    </row>
    <row r="234" spans="2:7" s="6" customFormat="1" ht="22.5" customHeight="1">
      <c r="B234" s="39"/>
      <c r="C234" s="39"/>
      <c r="D234" s="39"/>
      <c r="E234" s="39"/>
      <c r="F234" s="95"/>
      <c r="G234" s="73"/>
    </row>
    <row r="235" spans="2:7" s="6" customFormat="1" ht="22.5" customHeight="1">
      <c r="B235" s="39"/>
      <c r="C235" s="39"/>
      <c r="D235" s="39"/>
      <c r="E235" s="39"/>
      <c r="F235" s="95"/>
      <c r="G235" s="73"/>
    </row>
    <row r="236" spans="2:7" s="6" customFormat="1" ht="22.5" customHeight="1">
      <c r="B236" s="39"/>
      <c r="C236" s="39"/>
      <c r="D236" s="39"/>
      <c r="E236" s="39"/>
      <c r="F236" s="95"/>
      <c r="G236" s="73"/>
    </row>
    <row r="237" spans="2:7" s="6" customFormat="1" ht="22.5" customHeight="1">
      <c r="B237" s="39"/>
      <c r="C237" s="39"/>
      <c r="D237" s="39"/>
      <c r="E237" s="39"/>
      <c r="F237" s="95"/>
      <c r="G237" s="73"/>
    </row>
    <row r="238" spans="2:7" s="6" customFormat="1" ht="22.5" customHeight="1">
      <c r="B238" s="39"/>
      <c r="C238" s="39"/>
      <c r="D238" s="39"/>
      <c r="E238" s="39"/>
      <c r="F238" s="95"/>
      <c r="G238" s="73"/>
    </row>
    <row r="239" spans="2:7" s="6" customFormat="1" ht="22.5" customHeight="1">
      <c r="B239" s="39"/>
      <c r="C239" s="39"/>
      <c r="D239" s="39"/>
      <c r="E239" s="39"/>
      <c r="F239" s="95"/>
      <c r="G239" s="73"/>
    </row>
    <row r="240" spans="2:7" s="6" customFormat="1" ht="22.5" customHeight="1">
      <c r="B240" s="39"/>
      <c r="C240" s="39"/>
      <c r="D240" s="39"/>
      <c r="E240" s="39"/>
      <c r="F240" s="95"/>
      <c r="G240" s="73"/>
    </row>
    <row r="241" spans="2:7" s="6" customFormat="1" ht="22.5" customHeight="1">
      <c r="B241" s="39"/>
      <c r="C241" s="39"/>
      <c r="D241" s="39"/>
      <c r="E241" s="39"/>
      <c r="F241" s="95"/>
      <c r="G241" s="73"/>
    </row>
    <row r="242" spans="2:7" s="6" customFormat="1" ht="22.5" customHeight="1">
      <c r="B242" s="39"/>
      <c r="C242" s="39"/>
      <c r="D242" s="39"/>
      <c r="E242" s="39"/>
      <c r="F242" s="95"/>
      <c r="G242" s="73"/>
    </row>
    <row r="243" spans="2:7" s="6" customFormat="1" ht="22.5" customHeight="1">
      <c r="B243" s="39"/>
      <c r="C243" s="39"/>
      <c r="D243" s="39"/>
      <c r="E243" s="39"/>
      <c r="F243" s="95"/>
      <c r="G243" s="73"/>
    </row>
    <row r="244" spans="2:7" s="6" customFormat="1" ht="22.5" customHeight="1">
      <c r="B244" s="39"/>
      <c r="C244" s="39"/>
      <c r="D244" s="39"/>
      <c r="E244" s="39"/>
      <c r="F244" s="95"/>
      <c r="G244" s="73"/>
    </row>
    <row r="245" spans="2:7" s="6" customFormat="1" ht="22.5" customHeight="1">
      <c r="B245" s="39"/>
      <c r="C245" s="39"/>
      <c r="D245" s="39"/>
      <c r="E245" s="39"/>
      <c r="F245" s="95"/>
      <c r="G245" s="73"/>
    </row>
    <row r="246" spans="2:7" s="6" customFormat="1" ht="22.5" customHeight="1">
      <c r="B246" s="39"/>
      <c r="C246" s="39"/>
      <c r="D246" s="39"/>
      <c r="E246" s="39"/>
      <c r="F246" s="95"/>
      <c r="G246" s="73"/>
    </row>
    <row r="247" spans="2:7" s="6" customFormat="1" ht="22.5" customHeight="1">
      <c r="B247" s="39"/>
      <c r="C247" s="39"/>
      <c r="D247" s="39"/>
      <c r="E247" s="39"/>
      <c r="F247" s="95"/>
      <c r="G247" s="73"/>
    </row>
    <row r="248" spans="2:7" s="6" customFormat="1" ht="22.5" customHeight="1">
      <c r="B248" s="39"/>
      <c r="C248" s="39"/>
      <c r="D248" s="39"/>
      <c r="E248" s="39"/>
      <c r="F248" s="95"/>
      <c r="G248" s="73"/>
    </row>
    <row r="249" spans="2:7" s="6" customFormat="1" ht="22.5" customHeight="1">
      <c r="B249" s="39"/>
      <c r="C249" s="39"/>
      <c r="D249" s="39"/>
      <c r="E249" s="39"/>
      <c r="F249" s="95"/>
      <c r="G249" s="73"/>
    </row>
    <row r="250" spans="2:7" s="6" customFormat="1" ht="22.5" customHeight="1">
      <c r="B250" s="39"/>
      <c r="C250" s="39"/>
      <c r="D250" s="39"/>
      <c r="E250" s="39"/>
      <c r="F250" s="95"/>
      <c r="G250" s="73"/>
    </row>
    <row r="251" spans="2:7" s="6" customFormat="1" ht="22.5" customHeight="1">
      <c r="B251" s="39"/>
      <c r="C251" s="39"/>
      <c r="D251" s="39"/>
      <c r="E251" s="39"/>
      <c r="F251" s="95"/>
      <c r="G251" s="73"/>
    </row>
    <row r="252" spans="2:7" s="6" customFormat="1" ht="22.5" customHeight="1">
      <c r="B252" s="39"/>
      <c r="C252" s="39"/>
      <c r="D252" s="39"/>
      <c r="E252" s="39"/>
      <c r="F252" s="95"/>
      <c r="G252" s="73"/>
    </row>
    <row r="253" spans="2:7" s="6" customFormat="1" ht="22.5" customHeight="1">
      <c r="B253" s="39"/>
      <c r="C253" s="39"/>
      <c r="D253" s="39"/>
      <c r="E253" s="39"/>
      <c r="F253" s="95"/>
      <c r="G253" s="73"/>
    </row>
    <row r="254" spans="2:7" s="6" customFormat="1" ht="22.5" customHeight="1">
      <c r="B254" s="39"/>
      <c r="C254" s="39"/>
      <c r="D254" s="39"/>
      <c r="E254" s="39"/>
      <c r="F254" s="95"/>
      <c r="G254" s="73"/>
    </row>
    <row r="255" spans="2:7" s="6" customFormat="1" ht="22.5" customHeight="1">
      <c r="B255" s="39"/>
      <c r="C255" s="39"/>
      <c r="D255" s="39"/>
      <c r="E255" s="39"/>
      <c r="F255" s="95"/>
      <c r="G255" s="73"/>
    </row>
    <row r="256" spans="2:7" s="6" customFormat="1" ht="22.5" customHeight="1">
      <c r="B256" s="39"/>
      <c r="C256" s="39"/>
      <c r="D256" s="39"/>
      <c r="E256" s="39"/>
      <c r="F256" s="95"/>
      <c r="G256" s="73"/>
    </row>
    <row r="257" spans="2:7" s="6" customFormat="1" ht="22.5" customHeight="1">
      <c r="B257" s="39"/>
      <c r="C257" s="39"/>
      <c r="D257" s="39"/>
      <c r="E257" s="39"/>
      <c r="F257" s="95"/>
      <c r="G257" s="73"/>
    </row>
    <row r="258" spans="2:7" s="6" customFormat="1" ht="22.5" customHeight="1">
      <c r="B258" s="39"/>
      <c r="C258" s="39"/>
      <c r="D258" s="39"/>
      <c r="E258" s="39"/>
      <c r="F258" s="95"/>
      <c r="G258" s="73"/>
    </row>
    <row r="259" spans="2:7" s="6" customFormat="1" ht="22.5" customHeight="1">
      <c r="B259" s="39"/>
      <c r="C259" s="39"/>
      <c r="D259" s="39"/>
      <c r="E259" s="39"/>
      <c r="F259" s="95"/>
      <c r="G259" s="73"/>
    </row>
    <row r="260" spans="2:7" s="6" customFormat="1" ht="22.5" customHeight="1">
      <c r="B260" s="39"/>
      <c r="C260" s="39"/>
      <c r="D260" s="39"/>
      <c r="E260" s="39"/>
      <c r="F260" s="95"/>
      <c r="G260" s="73"/>
    </row>
    <row r="261" spans="2:7" s="6" customFormat="1" ht="22.5" customHeight="1">
      <c r="B261" s="39"/>
      <c r="C261" s="39"/>
      <c r="D261" s="39"/>
      <c r="E261" s="39"/>
      <c r="F261" s="95"/>
      <c r="G261" s="73"/>
    </row>
    <row r="262" spans="2:7" s="6" customFormat="1" ht="22.5" customHeight="1">
      <c r="B262" s="39"/>
      <c r="C262" s="39"/>
      <c r="D262" s="39"/>
      <c r="E262" s="39"/>
      <c r="F262" s="95"/>
      <c r="G262" s="73"/>
    </row>
    <row r="263" spans="2:7" s="6" customFormat="1" ht="22.5" customHeight="1">
      <c r="B263" s="39"/>
      <c r="C263" s="39"/>
      <c r="D263" s="39"/>
      <c r="E263" s="39"/>
      <c r="F263" s="95"/>
      <c r="G263" s="73"/>
    </row>
    <row r="264" spans="2:7" s="6" customFormat="1" ht="22.5" customHeight="1">
      <c r="B264" s="39"/>
      <c r="C264" s="39"/>
      <c r="D264" s="39"/>
      <c r="E264" s="39"/>
      <c r="F264" s="95"/>
      <c r="G264" s="73"/>
    </row>
    <row r="265" spans="2:7" s="6" customFormat="1" ht="22.5" customHeight="1">
      <c r="B265" s="39"/>
      <c r="C265" s="39"/>
      <c r="D265" s="39"/>
      <c r="E265" s="39"/>
      <c r="F265" s="95"/>
      <c r="G265" s="73"/>
    </row>
    <row r="266" spans="2:7" s="6" customFormat="1" ht="22.5" customHeight="1">
      <c r="B266" s="39"/>
      <c r="C266" s="39"/>
      <c r="D266" s="39"/>
      <c r="E266" s="39"/>
      <c r="F266" s="95"/>
      <c r="G266" s="73"/>
    </row>
    <row r="267" spans="2:7" s="6" customFormat="1" ht="22.5" customHeight="1">
      <c r="B267" s="39"/>
      <c r="C267" s="39"/>
      <c r="D267" s="39"/>
      <c r="E267" s="39"/>
      <c r="F267" s="95"/>
      <c r="G267" s="73"/>
    </row>
  </sheetData>
  <mergeCells count="17">
    <mergeCell ref="E14:F14"/>
    <mergeCell ref="E15:F15"/>
    <mergeCell ref="E34:F34"/>
    <mergeCell ref="C1:G1"/>
    <mergeCell ref="C27:G27"/>
    <mergeCell ref="F18:G18"/>
    <mergeCell ref="A2:G2"/>
    <mergeCell ref="A3:G3"/>
    <mergeCell ref="A4:G4"/>
    <mergeCell ref="F16:G16"/>
    <mergeCell ref="F17:G17"/>
    <mergeCell ref="F36:G36"/>
    <mergeCell ref="F37:G37"/>
    <mergeCell ref="C33:F33"/>
    <mergeCell ref="C28:G28"/>
    <mergeCell ref="C29:G29"/>
    <mergeCell ref="C30:G30"/>
  </mergeCells>
  <printOptions horizontalCentered="1"/>
  <pageMargins left="0.5" right="0.5" top="0.5" bottom="0.5" header="0.5" footer="0.5"/>
  <pageSetup horizontalDpi="180" verticalDpi="18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</dc:creator>
  <cp:keywords/>
  <dc:description/>
  <cp:lastModifiedBy>admin</cp:lastModifiedBy>
  <cp:lastPrinted>2012-11-21T19:24:36Z</cp:lastPrinted>
  <dcterms:created xsi:type="dcterms:W3CDTF">2005-04-21T02:40:54Z</dcterms:created>
  <dcterms:modified xsi:type="dcterms:W3CDTF">2012-11-21T19:28:14Z</dcterms:modified>
  <cp:category/>
  <cp:version/>
  <cp:contentType/>
  <cp:contentStatus/>
</cp:coreProperties>
</file>